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NK\Lessons\03 Kefaleagora Xrimatagora\Exetaseis\20210210\"/>
    </mc:Choice>
  </mc:AlternateContent>
  <bookViews>
    <workbookView xWindow="120" yWindow="96" windowWidth="23892" windowHeight="14532"/>
  </bookViews>
  <sheets>
    <sheet name="BETA" sheetId="3" r:id="rId1"/>
  </sheets>
  <definedNames>
    <definedName name="Data02price">#REF!</definedName>
  </definedNames>
  <calcPr calcId="152511"/>
</workbook>
</file>

<file path=xl/calcChain.xml><?xml version="1.0" encoding="utf-8"?>
<calcChain xmlns="http://schemas.openxmlformats.org/spreadsheetml/2006/main">
  <c r="X30" i="3" l="1"/>
  <c r="X29" i="3"/>
  <c r="L30" i="3"/>
  <c r="L29" i="3"/>
  <c r="AA5" i="3" l="1"/>
  <c r="X23" i="3" s="1"/>
  <c r="X25" i="3"/>
  <c r="X24" i="3"/>
  <c r="L23" i="3"/>
  <c r="O5" i="3"/>
  <c r="L25" i="3"/>
  <c r="X22" i="3" l="1"/>
  <c r="X21" i="3"/>
  <c r="L24" i="3"/>
  <c r="L22" i="3"/>
  <c r="L21" i="3"/>
  <c r="Z5" i="3"/>
  <c r="AA4" i="3"/>
  <c r="Z4" i="3"/>
  <c r="U13" i="3"/>
  <c r="V13" i="3"/>
  <c r="U14" i="3"/>
  <c r="V14" i="3"/>
  <c r="U15" i="3"/>
  <c r="V15" i="3"/>
  <c r="U16" i="3"/>
  <c r="V16" i="3"/>
  <c r="U17" i="3"/>
  <c r="V17" i="3"/>
  <c r="U18" i="3"/>
  <c r="V18" i="3"/>
  <c r="U19" i="3"/>
  <c r="V19" i="3"/>
  <c r="U20" i="3"/>
  <c r="V20" i="3"/>
  <c r="U21" i="3"/>
  <c r="V21" i="3"/>
  <c r="U22" i="3"/>
  <c r="V22" i="3"/>
  <c r="U23" i="3"/>
  <c r="V23" i="3"/>
  <c r="U24" i="3"/>
  <c r="V24" i="3"/>
  <c r="U25" i="3"/>
  <c r="V25" i="3"/>
  <c r="U26" i="3"/>
  <c r="V26" i="3"/>
  <c r="U27" i="3"/>
  <c r="V27" i="3"/>
  <c r="U28" i="3"/>
  <c r="V28" i="3"/>
  <c r="U29" i="3"/>
  <c r="V29" i="3"/>
  <c r="U30" i="3"/>
  <c r="V30" i="3"/>
  <c r="U31" i="3"/>
  <c r="V31" i="3"/>
  <c r="U32" i="3"/>
  <c r="V32" i="3"/>
  <c r="U33" i="3"/>
  <c r="V33" i="3"/>
  <c r="U34" i="3"/>
  <c r="V34" i="3"/>
  <c r="U35" i="3"/>
  <c r="V35" i="3"/>
  <c r="U36" i="3"/>
  <c r="V36" i="3"/>
  <c r="U37" i="3"/>
  <c r="V37" i="3"/>
  <c r="U38" i="3"/>
  <c r="V38" i="3"/>
  <c r="U39" i="3"/>
  <c r="V39" i="3"/>
  <c r="U40" i="3"/>
  <c r="V40" i="3"/>
  <c r="U41" i="3"/>
  <c r="V41" i="3"/>
  <c r="U42" i="3"/>
  <c r="V42" i="3"/>
  <c r="U43" i="3"/>
  <c r="V43" i="3"/>
  <c r="U44" i="3"/>
  <c r="V44" i="3"/>
  <c r="U45" i="3"/>
  <c r="V45" i="3"/>
  <c r="U46" i="3"/>
  <c r="V46" i="3"/>
  <c r="U47" i="3"/>
  <c r="V47" i="3"/>
  <c r="U48" i="3"/>
  <c r="V48" i="3"/>
  <c r="U49" i="3"/>
  <c r="V49" i="3"/>
  <c r="U50" i="3"/>
  <c r="V50" i="3"/>
  <c r="U51" i="3"/>
  <c r="V51" i="3"/>
  <c r="U52" i="3"/>
  <c r="V52" i="3"/>
  <c r="U53" i="3"/>
  <c r="V53" i="3"/>
  <c r="U54" i="3"/>
  <c r="V54" i="3"/>
  <c r="U55" i="3"/>
  <c r="V55" i="3"/>
  <c r="U56" i="3"/>
  <c r="V56" i="3"/>
  <c r="U57" i="3"/>
  <c r="V57" i="3"/>
  <c r="U58" i="3"/>
  <c r="V58" i="3"/>
  <c r="U59" i="3"/>
  <c r="V59" i="3"/>
  <c r="U60" i="3"/>
  <c r="V60" i="3"/>
  <c r="U61" i="3"/>
  <c r="V61" i="3"/>
  <c r="U62" i="3"/>
  <c r="V62" i="3"/>
  <c r="U63" i="3"/>
  <c r="V63" i="3"/>
  <c r="U64" i="3"/>
  <c r="V64" i="3"/>
  <c r="U65" i="3"/>
  <c r="V65" i="3"/>
  <c r="U66" i="3"/>
  <c r="V66" i="3"/>
  <c r="U67" i="3"/>
  <c r="V67" i="3"/>
  <c r="U68" i="3"/>
  <c r="V68" i="3"/>
  <c r="U69" i="3"/>
  <c r="V69" i="3"/>
  <c r="U70" i="3"/>
  <c r="V70" i="3"/>
  <c r="U71" i="3"/>
  <c r="V71" i="3"/>
  <c r="U72" i="3"/>
  <c r="V72" i="3"/>
  <c r="U73" i="3"/>
  <c r="V73" i="3"/>
  <c r="U74" i="3"/>
  <c r="V74" i="3"/>
  <c r="U75" i="3"/>
  <c r="V75" i="3"/>
  <c r="U76" i="3"/>
  <c r="V76" i="3"/>
  <c r="U77" i="3"/>
  <c r="V77" i="3"/>
  <c r="U78" i="3"/>
  <c r="V78" i="3"/>
  <c r="U79" i="3"/>
  <c r="V79" i="3"/>
  <c r="U80" i="3"/>
  <c r="V80" i="3"/>
  <c r="U81" i="3"/>
  <c r="V81" i="3"/>
  <c r="U82" i="3"/>
  <c r="V82" i="3"/>
  <c r="U83" i="3"/>
  <c r="V83" i="3"/>
  <c r="U84" i="3"/>
  <c r="V84" i="3"/>
  <c r="U85" i="3"/>
  <c r="V85" i="3"/>
  <c r="U86" i="3"/>
  <c r="V86" i="3"/>
  <c r="U87" i="3"/>
  <c r="V87" i="3"/>
  <c r="U88" i="3"/>
  <c r="V88" i="3"/>
  <c r="U89" i="3"/>
  <c r="V89" i="3"/>
  <c r="U90" i="3"/>
  <c r="V90" i="3"/>
  <c r="U91" i="3"/>
  <c r="V91" i="3"/>
  <c r="U92" i="3"/>
  <c r="V92" i="3"/>
  <c r="U93" i="3"/>
  <c r="V93" i="3"/>
  <c r="U94" i="3"/>
  <c r="V94" i="3"/>
  <c r="U95" i="3"/>
  <c r="V95" i="3"/>
  <c r="U96" i="3"/>
  <c r="V96" i="3"/>
  <c r="U97" i="3"/>
  <c r="V97" i="3"/>
  <c r="V12" i="3"/>
  <c r="U12" i="3"/>
  <c r="N5" i="3"/>
  <c r="N4" i="3"/>
  <c r="O4" i="3"/>
  <c r="I4" i="3" l="1"/>
  <c r="J4" i="3"/>
  <c r="I5" i="3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I26" i="3"/>
  <c r="J26" i="3"/>
  <c r="I27" i="3"/>
  <c r="J27" i="3"/>
  <c r="I28" i="3"/>
  <c r="J28" i="3"/>
  <c r="I29" i="3"/>
  <c r="J29" i="3"/>
  <c r="I30" i="3"/>
  <c r="J30" i="3"/>
  <c r="I31" i="3"/>
  <c r="J31" i="3"/>
  <c r="I32" i="3"/>
  <c r="J32" i="3"/>
  <c r="I33" i="3"/>
  <c r="J33" i="3"/>
  <c r="I34" i="3"/>
  <c r="J34" i="3"/>
  <c r="I35" i="3"/>
  <c r="J35" i="3"/>
  <c r="I36" i="3"/>
  <c r="J36" i="3"/>
  <c r="I37" i="3"/>
  <c r="J37" i="3"/>
  <c r="I38" i="3"/>
  <c r="J38" i="3"/>
  <c r="I39" i="3"/>
  <c r="J39" i="3"/>
  <c r="I40" i="3"/>
  <c r="J40" i="3"/>
  <c r="I41" i="3"/>
  <c r="J41" i="3"/>
  <c r="I42" i="3"/>
  <c r="J42" i="3"/>
  <c r="I43" i="3"/>
  <c r="J43" i="3"/>
  <c r="I44" i="3"/>
  <c r="J44" i="3"/>
  <c r="I45" i="3"/>
  <c r="J45" i="3"/>
  <c r="I46" i="3"/>
  <c r="J46" i="3"/>
  <c r="I47" i="3"/>
  <c r="J47" i="3"/>
  <c r="I48" i="3"/>
  <c r="J48" i="3"/>
  <c r="I49" i="3"/>
  <c r="J49" i="3"/>
  <c r="I50" i="3"/>
  <c r="J50" i="3"/>
  <c r="I51" i="3"/>
  <c r="J51" i="3"/>
  <c r="I52" i="3"/>
  <c r="J52" i="3"/>
  <c r="I53" i="3"/>
  <c r="J53" i="3"/>
  <c r="I54" i="3"/>
  <c r="J54" i="3"/>
  <c r="I55" i="3"/>
  <c r="J55" i="3"/>
  <c r="I56" i="3"/>
  <c r="J56" i="3"/>
  <c r="I57" i="3"/>
  <c r="J57" i="3"/>
  <c r="I58" i="3"/>
  <c r="J58" i="3"/>
  <c r="I59" i="3"/>
  <c r="J59" i="3"/>
  <c r="I60" i="3"/>
  <c r="J60" i="3"/>
  <c r="I61" i="3"/>
  <c r="J61" i="3"/>
  <c r="I62" i="3"/>
  <c r="J62" i="3"/>
  <c r="I63" i="3"/>
  <c r="J63" i="3"/>
  <c r="I64" i="3"/>
  <c r="J64" i="3"/>
  <c r="I65" i="3"/>
  <c r="J65" i="3"/>
  <c r="I66" i="3"/>
  <c r="J66" i="3"/>
  <c r="I67" i="3"/>
  <c r="J67" i="3"/>
  <c r="I68" i="3"/>
  <c r="J68" i="3"/>
  <c r="I69" i="3"/>
  <c r="J69" i="3"/>
  <c r="I70" i="3"/>
  <c r="J70" i="3"/>
  <c r="I71" i="3"/>
  <c r="J71" i="3"/>
  <c r="I72" i="3"/>
  <c r="J72" i="3"/>
  <c r="I73" i="3"/>
  <c r="J73" i="3"/>
  <c r="I74" i="3"/>
  <c r="J74" i="3"/>
  <c r="I75" i="3"/>
  <c r="J75" i="3"/>
  <c r="I76" i="3"/>
  <c r="J76" i="3"/>
  <c r="I77" i="3"/>
  <c r="J77" i="3"/>
  <c r="I78" i="3"/>
  <c r="J78" i="3"/>
  <c r="I79" i="3"/>
  <c r="J79" i="3"/>
  <c r="I80" i="3"/>
  <c r="J80" i="3"/>
  <c r="I81" i="3"/>
  <c r="J81" i="3"/>
  <c r="I82" i="3"/>
  <c r="J82" i="3"/>
  <c r="I83" i="3"/>
  <c r="J83" i="3"/>
  <c r="I84" i="3"/>
  <c r="J84" i="3"/>
  <c r="I85" i="3"/>
  <c r="J85" i="3"/>
  <c r="I86" i="3"/>
  <c r="J86" i="3"/>
  <c r="I87" i="3"/>
  <c r="J87" i="3"/>
  <c r="I88" i="3"/>
  <c r="J88" i="3"/>
  <c r="I89" i="3"/>
  <c r="J89" i="3"/>
  <c r="I90" i="3"/>
  <c r="J90" i="3"/>
  <c r="I91" i="3"/>
  <c r="J91" i="3"/>
  <c r="I92" i="3"/>
  <c r="J92" i="3"/>
  <c r="I93" i="3"/>
  <c r="J93" i="3"/>
  <c r="I94" i="3"/>
  <c r="J94" i="3"/>
  <c r="I95" i="3"/>
  <c r="J95" i="3"/>
  <c r="I96" i="3"/>
  <c r="J96" i="3"/>
  <c r="I97" i="3"/>
  <c r="J97" i="3"/>
  <c r="J3" i="3"/>
  <c r="I3" i="3"/>
</calcChain>
</file>

<file path=xl/sharedStrings.xml><?xml version="1.0" encoding="utf-8"?>
<sst xmlns="http://schemas.openxmlformats.org/spreadsheetml/2006/main" count="284" uniqueCount="145">
  <si>
    <t>TradeDate</t>
  </si>
  <si>
    <t>28/9/2020</t>
  </si>
  <si>
    <t>29/9/2020</t>
  </si>
  <si>
    <t>30/9/2020</t>
  </si>
  <si>
    <t>1/10/2020</t>
  </si>
  <si>
    <t>2/10/2020</t>
  </si>
  <si>
    <t>5/10/2020</t>
  </si>
  <si>
    <t>6/10/2020</t>
  </si>
  <si>
    <t>7/10/2020</t>
  </si>
  <si>
    <t>8/10/2020</t>
  </si>
  <si>
    <t>9/10/2020</t>
  </si>
  <si>
    <t>12/10/2020</t>
  </si>
  <si>
    <t>13/10/2020</t>
  </si>
  <si>
    <t>14/10/2020</t>
  </si>
  <si>
    <t>15/10/2020</t>
  </si>
  <si>
    <t>16/10/2020</t>
  </si>
  <si>
    <t>19/10/2020</t>
  </si>
  <si>
    <t>20/10/2020</t>
  </si>
  <si>
    <t>21/10/2020</t>
  </si>
  <si>
    <t>22/10/2020</t>
  </si>
  <si>
    <t>23/10/2020</t>
  </si>
  <si>
    <t>26/10/2020</t>
  </si>
  <si>
    <t>27/10/2020</t>
  </si>
  <si>
    <t>29/10/2020</t>
  </si>
  <si>
    <t>30/10/2020</t>
  </si>
  <si>
    <t>2/11/2020</t>
  </si>
  <si>
    <t>3/11/2020</t>
  </si>
  <si>
    <t>4/11/2020</t>
  </si>
  <si>
    <t>5/11/2020</t>
  </si>
  <si>
    <t>6/11/2020</t>
  </si>
  <si>
    <t>9/11/2020</t>
  </si>
  <si>
    <t>10/11/2020</t>
  </si>
  <si>
    <t>11/11/2020</t>
  </si>
  <si>
    <t>12/11/2020</t>
  </si>
  <si>
    <t>13/11/2020</t>
  </si>
  <si>
    <t>16/11/2020</t>
  </si>
  <si>
    <t>17/11/2020</t>
  </si>
  <si>
    <t>18/11/2020</t>
  </si>
  <si>
    <t>19/11/2020</t>
  </si>
  <si>
    <t>20/11/2020</t>
  </si>
  <si>
    <t>23/11/2020</t>
  </si>
  <si>
    <t>24/11/2020</t>
  </si>
  <si>
    <t>25/11/2020</t>
  </si>
  <si>
    <t>26/11/2020</t>
  </si>
  <si>
    <t>27/11/2020</t>
  </si>
  <si>
    <t>30/11/2020</t>
  </si>
  <si>
    <t>1/12/2020</t>
  </si>
  <si>
    <t>2/12/2020</t>
  </si>
  <si>
    <t>3/12/2020</t>
  </si>
  <si>
    <t>4/12/2020</t>
  </si>
  <si>
    <t>7/12/2020</t>
  </si>
  <si>
    <t>8/12/2020</t>
  </si>
  <si>
    <t>9/12/2020</t>
  </si>
  <si>
    <t>10/12/2020</t>
  </si>
  <si>
    <t>11/12/2020</t>
  </si>
  <si>
    <t>14/12/2020</t>
  </si>
  <si>
    <t>15/12/2020</t>
  </si>
  <si>
    <t>16/12/2020</t>
  </si>
  <si>
    <t>17/12/2020</t>
  </si>
  <si>
    <t>18/12/2020</t>
  </si>
  <si>
    <t>21/12/2020</t>
  </si>
  <si>
    <t>22/12/2020</t>
  </si>
  <si>
    <t>23/12/2020</t>
  </si>
  <si>
    <t>28/12/2020</t>
  </si>
  <si>
    <t>29/12/2020</t>
  </si>
  <si>
    <t>30/12/2020</t>
  </si>
  <si>
    <t>31/12/2020</t>
  </si>
  <si>
    <t>4/1/2021</t>
  </si>
  <si>
    <t>5/1/2021</t>
  </si>
  <si>
    <t>7/1/2021</t>
  </si>
  <si>
    <t>8/1/2021</t>
  </si>
  <si>
    <t>11/1/2021</t>
  </si>
  <si>
    <t>12/1/2021</t>
  </si>
  <si>
    <t>13/1/2021</t>
  </si>
  <si>
    <t>14/1/2021</t>
  </si>
  <si>
    <t>15/1/2021</t>
  </si>
  <si>
    <t>18/1/2021</t>
  </si>
  <si>
    <t>19/1/2021</t>
  </si>
  <si>
    <t>20/1/2021</t>
  </si>
  <si>
    <t>21/1/2021</t>
  </si>
  <si>
    <t>22/1/2021</t>
  </si>
  <si>
    <t>25/1/2021</t>
  </si>
  <si>
    <t>26/1/2021</t>
  </si>
  <si>
    <t>27/1/2021</t>
  </si>
  <si>
    <t>28/1/2021</t>
  </si>
  <si>
    <t>29/1/2021</t>
  </si>
  <si>
    <t>1/2/2021</t>
  </si>
  <si>
    <t>2/2/2021</t>
  </si>
  <si>
    <t>3/2/2021</t>
  </si>
  <si>
    <t>4/2/2021</t>
  </si>
  <si>
    <t>5/2/2021</t>
  </si>
  <si>
    <t>8/2/2021</t>
  </si>
  <si>
    <t>9/2/2021</t>
  </si>
  <si>
    <t>10/2/2021</t>
  </si>
  <si>
    <t>11/2/2021</t>
  </si>
  <si>
    <t>12/2/2021</t>
  </si>
  <si>
    <t>15/2/2021</t>
  </si>
  <si>
    <t>ID</t>
  </si>
  <si>
    <t>CountOfTradeDate</t>
  </si>
  <si>
    <t>Class</t>
  </si>
  <si>
    <t>ΓΔ 122352.Close</t>
  </si>
  <si>
    <t>SHARES20210216.Close</t>
  </si>
  <si>
    <t>ΚΑΙΡΟΜΕΖ 115152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</si>
  <si>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</si>
  <si>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</si>
  <si>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</si>
  <si>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</si>
  <si>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</si>
  <si>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</si>
  <si>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</si>
  <si>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</si>
  <si>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</si>
  <si>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</si>
  <si>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</si>
  <si>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</si>
  <si>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</si>
  <si>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</si>
  <si>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</si>
  <si>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</si>
  <si>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</si>
  <si>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</si>
  <si>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</si>
  <si>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</si>
  <si>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</si>
  <si>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</si>
  <si>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</si>
  <si>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</si>
  <si>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</si>
  <si>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Μέσος</t>
  </si>
  <si>
    <t>Τυπ. Απόκλιση</t>
  </si>
  <si>
    <t>Γενικός Δείκτης</t>
  </si>
  <si>
    <t>Μετοχή</t>
  </si>
  <si>
    <t xml:space="preserve">Παρακράτηση 1 ημέρας </t>
  </si>
  <si>
    <t xml:space="preserve">Παρακράτηση 10 ημερών </t>
  </si>
  <si>
    <t>ΒΕΤΑ</t>
  </si>
  <si>
    <t>Διακύμανση αγοράς</t>
  </si>
  <si>
    <t xml:space="preserve">Ανερμήνευτη διακύμανση </t>
  </si>
  <si>
    <t>Unsystematic risk</t>
  </si>
  <si>
    <t>Market risk</t>
  </si>
  <si>
    <t>Γενικός Δείκτης-Απόδοση</t>
  </si>
  <si>
    <t>Μετοχή-Απόδοση</t>
  </si>
  <si>
    <t xml:space="preserve">Ανερμήνευτη τυπ. απόκλιση </t>
  </si>
  <si>
    <t>Return</t>
  </si>
  <si>
    <t>intercept</t>
  </si>
  <si>
    <t>slope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</si>
</sst>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1"/>
    </font>
    <font>
      <sz val="10"/>
      <color indexed="8"/>
      <name val="Arial"/>
      <family val="2"/>
      <charset val="161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b/>
      <sz val="11"/>
      <color rgb="FF00B05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right"/>
    </xf>
    <xf numFmtId="0" fontId="1" fillId="0" borderId="2" xfId="1" applyFont="1" applyFill="1" applyBorder="1" applyAlignment="1"/>
    <xf numFmtId="0" fontId="0" fillId="0" borderId="0" xfId="0" applyFill="1" applyBorder="1" applyAlignment="1"/>
    <xf numFmtId="0" fontId="0" fillId="0" borderId="3" xfId="0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Continuous"/>
    </xf>
    <xf numFmtId="0" fontId="0" fillId="0" borderId="0" xfId="0" applyAlignment="1">
      <alignment horizontal="right"/>
    </xf>
    <xf numFmtId="0" fontId="4" fillId="0" borderId="0" xfId="0" applyFont="1"/>
    <xf numFmtId="0" fontId="6" fillId="0" borderId="0" xfId="1" applyFont="1" applyFill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/>
  </cellXfs>
  <cellStyles count="2">
    <cellStyle name="Normal" xfId="0" builtinId="0"/>
    <cellStyle name="Normal_DEM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7"/>
  <sheetViews>
    <sheetView tabSelected="1" topLeftCell="L10" workbookViewId="0">
      <selection activeCell="W29" sqref="W29:X30"/>
    </sheetView>
  </sheetViews>
  <sheetFormatPr defaultRowHeight="14.4" x14ac:dyDescent="0.3"/>
  <cols>
    <col min="9" max="9" width="22.109375" bestFit="1" customWidth="1"/>
    <col min="10" max="10" width="15.88671875" bestFit="1" customWidth="1"/>
    <col min="11" max="11" width="25.6640625" bestFit="1" customWidth="1"/>
    <col min="21" max="21" width="17.88671875" customWidth="1"/>
    <col min="22" max="22" width="15.88671875" bestFit="1" customWidth="1"/>
    <col min="23" max="23" width="17.44140625" bestFit="1" customWidth="1"/>
  </cols>
  <sheetData>
    <row r="1" spans="1:31" x14ac:dyDescent="0.3">
      <c r="A1" s="1" t="s">
        <v>97</v>
      </c>
      <c r="B1" s="1" t="s">
        <v>98</v>
      </c>
      <c r="C1" s="1" t="s">
        <v>99</v>
      </c>
      <c r="D1" s="1" t="s">
        <v>0</v>
      </c>
      <c r="E1" s="1" t="s">
        <v>100</v>
      </c>
      <c r="F1" s="1" t="s">
        <v>101</v>
      </c>
      <c r="I1" s="10" t="s">
        <v>132</v>
      </c>
      <c r="J1" s="11"/>
      <c r="K1" t="s">
        <v>103</v>
      </c>
      <c r="U1" s="10" t="s">
        <v>133</v>
      </c>
      <c r="W1" t="s">
        <v>103</v>
      </c>
    </row>
    <row r="2" spans="1:31" ht="15" thickBot="1" x14ac:dyDescent="0.35">
      <c r="A2" s="2">
        <v>49659</v>
      </c>
      <c r="B2" s="2">
        <v>96</v>
      </c>
      <c r="C2" s="3" t="s">
        <v>102</v>
      </c>
      <c r="D2" s="3" t="s">
        <v>1</v>
      </c>
      <c r="E2" s="2">
        <v>625.20000000000005</v>
      </c>
      <c r="F2" s="2">
        <v>0.19</v>
      </c>
      <c r="I2" s="11" t="s">
        <v>139</v>
      </c>
      <c r="J2" s="12" t="s">
        <v>140</v>
      </c>
      <c r="U2" s="11" t="s">
        <v>139</v>
      </c>
      <c r="V2" s="12" t="s">
        <v>140</v>
      </c>
    </row>
    <row r="3" spans="1:31" x14ac:dyDescent="0.3">
      <c r="A3" s="2">
        <v>49660</v>
      </c>
      <c r="B3" s="2">
        <v>96</v>
      </c>
      <c r="C3" s="3" t="s">
        <v>102</v>
      </c>
      <c r="D3" s="3" t="s">
        <v>2</v>
      </c>
      <c r="E3" s="2">
        <v>623.36</v>
      </c>
      <c r="F3" s="2">
        <v>8.1000000000000003E-2</v>
      </c>
      <c r="I3">
        <f>(E3-E2)/E2</f>
        <v>-2.9430582213692126E-3</v>
      </c>
      <c r="J3">
        <f>(F3-F2)/F2</f>
        <v>-0.5736842105263158</v>
      </c>
      <c r="K3" s="7" t="s">
        <v>104</v>
      </c>
      <c r="L3" s="7"/>
      <c r="N3" t="s">
        <v>130</v>
      </c>
      <c r="O3" s="8" t="s">
        <v>131</v>
      </c>
      <c r="W3" s="7" t="s">
        <v>104</v>
      </c>
      <c r="X3" s="7"/>
      <c r="Z3" t="s">
        <v>130</v>
      </c>
      <c r="AA3" s="8" t="s">
        <v>131</v>
      </c>
    </row>
    <row r="4" spans="1:31" x14ac:dyDescent="0.3">
      <c r="A4" s="2">
        <v>49661</v>
      </c>
      <c r="B4" s="2">
        <v>96</v>
      </c>
      <c r="C4" s="3" t="s">
        <v>102</v>
      </c>
      <c r="D4" s="3" t="s">
        <v>3</v>
      </c>
      <c r="E4" s="2">
        <v>624.75</v>
      </c>
      <c r="F4" s="2">
        <v>7.1999999999999995E-2</v>
      </c>
      <c r="I4">
        <f t="shared" ref="I4:I67" si="0">(E4-E3)/E3</f>
        <v>2.2298511293634277E-3</v>
      </c>
      <c r="J4">
        <f t="shared" ref="J4:J67" si="1">(F4-F3)/F3</f>
        <v>-0.1111111111111112</v>
      </c>
      <c r="K4" s="4" t="s">
        <v>105</v>
      </c>
      <c r="L4" s="4">
        <v>0.3696261637936421</v>
      </c>
      <c r="M4" t="s">
        <v>128</v>
      </c>
      <c r="N4">
        <f>AVERAGE(I3:I97)</f>
        <v>2.7280403321568369E-3</v>
      </c>
      <c r="O4">
        <f>AVERAGE(J3:J97)</f>
        <v>-1.1395052202417552E-3</v>
      </c>
      <c r="W4" s="4" t="s">
        <v>105</v>
      </c>
      <c r="X4" s="4">
        <v>0.11265258907338536</v>
      </c>
      <c r="Y4" t="s">
        <v>128</v>
      </c>
      <c r="Z4">
        <f>AVERAGE(U12:U97)</f>
        <v>2.5139192076346874E-2</v>
      </c>
      <c r="AA4">
        <f>AVERAGE(V12:V97)</f>
        <v>5.3238453351535577E-2</v>
      </c>
    </row>
    <row r="5" spans="1:31" x14ac:dyDescent="0.3">
      <c r="A5" s="2">
        <v>49662</v>
      </c>
      <c r="B5" s="2">
        <v>96</v>
      </c>
      <c r="C5" s="3" t="s">
        <v>102</v>
      </c>
      <c r="D5" s="3" t="s">
        <v>4</v>
      </c>
      <c r="E5" s="2">
        <v>631.51</v>
      </c>
      <c r="F5" s="2">
        <v>6.3E-2</v>
      </c>
      <c r="I5">
        <f t="shared" si="0"/>
        <v>1.0820328131252487E-2</v>
      </c>
      <c r="J5">
        <f t="shared" si="1"/>
        <v>-0.12499999999999993</v>
      </c>
      <c r="K5" s="4" t="s">
        <v>106</v>
      </c>
      <c r="L5" s="4">
        <v>0.13662350096080436</v>
      </c>
      <c r="M5" t="s">
        <v>129</v>
      </c>
      <c r="N5">
        <f>_xlfn.STDEV.S(I3:I97)</f>
        <v>1.9165927398697546E-2</v>
      </c>
      <c r="O5">
        <f>SQRT(N13)</f>
        <v>7.8418362652543191E-2</v>
      </c>
      <c r="W5" s="4" t="s">
        <v>106</v>
      </c>
      <c r="X5" s="4">
        <v>1.2690605824937024E-2</v>
      </c>
      <c r="Y5" t="s">
        <v>129</v>
      </c>
      <c r="Z5">
        <f>_xlfn.STDEV.S(U12:U97)</f>
        <v>7.3719450295707173E-2</v>
      </c>
      <c r="AA5">
        <f>SQRT(Z13)</f>
        <v>0.26693823006513989</v>
      </c>
    </row>
    <row r="6" spans="1:31" x14ac:dyDescent="0.3">
      <c r="A6" s="2">
        <v>49663</v>
      </c>
      <c r="B6" s="2">
        <v>96</v>
      </c>
      <c r="C6" s="3" t="s">
        <v>102</v>
      </c>
      <c r="D6" s="3" t="s">
        <v>5</v>
      </c>
      <c r="E6" s="2">
        <v>625.66999999999996</v>
      </c>
      <c r="F6" s="2">
        <v>0.06</v>
      </c>
      <c r="I6">
        <f t="shared" si="0"/>
        <v>-9.2476762046523921E-3</v>
      </c>
      <c r="J6">
        <f t="shared" si="1"/>
        <v>-4.7619047619047658E-2</v>
      </c>
      <c r="K6" s="4" t="s">
        <v>107</v>
      </c>
      <c r="L6" s="4">
        <v>0.12733988269156571</v>
      </c>
      <c r="W6" s="4" t="s">
        <v>107</v>
      </c>
      <c r="X6" s="4">
        <v>9.3692256094817818E-4</v>
      </c>
    </row>
    <row r="7" spans="1:31" x14ac:dyDescent="0.3">
      <c r="A7" s="2">
        <v>49664</v>
      </c>
      <c r="B7" s="2">
        <v>96</v>
      </c>
      <c r="C7" s="3" t="s">
        <v>102</v>
      </c>
      <c r="D7" s="3" t="s">
        <v>6</v>
      </c>
      <c r="E7" s="2">
        <v>633.42999999999995</v>
      </c>
      <c r="F7" s="2">
        <v>7.1999999999999995E-2</v>
      </c>
      <c r="I7">
        <f t="shared" si="0"/>
        <v>1.2402704300989326E-2</v>
      </c>
      <c r="J7">
        <f t="shared" si="1"/>
        <v>0.19999999999999996</v>
      </c>
      <c r="K7" s="4" t="s">
        <v>108</v>
      </c>
      <c r="L7" s="4">
        <v>7.8418362652543191E-2</v>
      </c>
      <c r="W7" s="4" t="s">
        <v>108</v>
      </c>
      <c r="X7" s="4">
        <v>0.26693823006513989</v>
      </c>
    </row>
    <row r="8" spans="1:31" ht="15" thickBot="1" x14ac:dyDescent="0.35">
      <c r="A8" s="2">
        <v>49665</v>
      </c>
      <c r="B8" s="2">
        <v>96</v>
      </c>
      <c r="C8" s="3" t="s">
        <v>102</v>
      </c>
      <c r="D8" s="3" t="s">
        <v>7</v>
      </c>
      <c r="E8" s="2">
        <v>644.35</v>
      </c>
      <c r="F8" s="2">
        <v>8.5999999999999993E-2</v>
      </c>
      <c r="I8">
        <f t="shared" si="0"/>
        <v>1.7239473975024983E-2</v>
      </c>
      <c r="J8">
        <f t="shared" si="1"/>
        <v>0.19444444444444445</v>
      </c>
      <c r="K8" s="5" t="s">
        <v>109</v>
      </c>
      <c r="L8" s="5">
        <v>95</v>
      </c>
      <c r="W8" s="5" t="s">
        <v>109</v>
      </c>
      <c r="X8" s="5">
        <v>86</v>
      </c>
    </row>
    <row r="9" spans="1:31" x14ac:dyDescent="0.3">
      <c r="A9" s="2">
        <v>49666</v>
      </c>
      <c r="B9" s="2">
        <v>96</v>
      </c>
      <c r="C9" s="3" t="s">
        <v>102</v>
      </c>
      <c r="D9" s="3" t="s">
        <v>8</v>
      </c>
      <c r="E9" s="2">
        <v>641.99</v>
      </c>
      <c r="F9" s="2">
        <v>8.5999999999999993E-2</v>
      </c>
      <c r="I9">
        <f t="shared" si="0"/>
        <v>-3.6626057267013482E-3</v>
      </c>
      <c r="J9">
        <f t="shared" si="1"/>
        <v>0</v>
      </c>
    </row>
    <row r="10" spans="1:31" ht="15" thickBot="1" x14ac:dyDescent="0.35">
      <c r="A10" s="2">
        <v>49667</v>
      </c>
      <c r="B10" s="2">
        <v>96</v>
      </c>
      <c r="C10" s="3" t="s">
        <v>102</v>
      </c>
      <c r="D10" s="3" t="s">
        <v>9</v>
      </c>
      <c r="E10" s="2">
        <v>648.55999999999995</v>
      </c>
      <c r="F10" s="2">
        <v>9.2999999999999999E-2</v>
      </c>
      <c r="I10">
        <f t="shared" si="0"/>
        <v>1.023380426486384E-2</v>
      </c>
      <c r="J10">
        <f t="shared" si="1"/>
        <v>8.1395348837209378E-2</v>
      </c>
      <c r="K10" t="s">
        <v>110</v>
      </c>
      <c r="W10" t="s">
        <v>110</v>
      </c>
    </row>
    <row r="11" spans="1:31" x14ac:dyDescent="0.3">
      <c r="A11" s="2">
        <v>49668</v>
      </c>
      <c r="B11" s="2">
        <v>96</v>
      </c>
      <c r="C11" s="3" t="s">
        <v>102</v>
      </c>
      <c r="D11" s="3" t="s">
        <v>10</v>
      </c>
      <c r="E11" s="2">
        <v>651.47</v>
      </c>
      <c r="F11" s="2">
        <v>0.104</v>
      </c>
      <c r="I11">
        <f t="shared" si="0"/>
        <v>4.4868632046380936E-3</v>
      </c>
      <c r="J11">
        <f t="shared" si="1"/>
        <v>0.11827956989247307</v>
      </c>
      <c r="K11" s="6"/>
      <c r="L11" s="6" t="s">
        <v>115</v>
      </c>
      <c r="M11" s="6" t="s">
        <v>116</v>
      </c>
      <c r="N11" s="6" t="s">
        <v>117</v>
      </c>
      <c r="O11" s="6" t="s">
        <v>118</v>
      </c>
      <c r="P11" s="6" t="s">
        <v>119</v>
      </c>
      <c r="W11" s="6"/>
      <c r="X11" s="6" t="s">
        <v>115</v>
      </c>
      <c r="Y11" s="6" t="s">
        <v>116</v>
      </c>
      <c r="Z11" s="6" t="s">
        <v>117</v>
      </c>
      <c r="AA11" s="6" t="s">
        <v>118</v>
      </c>
      <c r="AB11" s="6" t="s">
        <v>119</v>
      </c>
    </row>
    <row r="12" spans="1:31" x14ac:dyDescent="0.3">
      <c r="A12" s="2">
        <v>49669</v>
      </c>
      <c r="B12" s="2">
        <v>96</v>
      </c>
      <c r="C12" s="3" t="s">
        <v>102</v>
      </c>
      <c r="D12" s="3" t="s">
        <v>11</v>
      </c>
      <c r="E12" s="2">
        <v>637.39</v>
      </c>
      <c r="F12" s="2">
        <v>9.8000000000000004E-2</v>
      </c>
      <c r="I12">
        <f t="shared" si="0"/>
        <v>-2.1612660598339203E-2</v>
      </c>
      <c r="J12">
        <f t="shared" si="1"/>
        <v>-5.7692307692307612E-2</v>
      </c>
      <c r="K12" s="4" t="s">
        <v>111</v>
      </c>
      <c r="L12" s="4">
        <v>1</v>
      </c>
      <c r="M12" s="4">
        <v>9.0498978187626866E-2</v>
      </c>
      <c r="N12" s="4">
        <v>9.0498978187626866E-2</v>
      </c>
      <c r="O12" s="4">
        <v>14.716622010785096</v>
      </c>
      <c r="P12" s="4">
        <v>2.2742320824295696E-4</v>
      </c>
      <c r="U12">
        <f>(E12-E2)/E2</f>
        <v>1.9497760716570601E-2</v>
      </c>
      <c r="V12">
        <f>(F12-F2)/F2</f>
        <v>-0.48421052631578948</v>
      </c>
      <c r="W12" s="4" t="s">
        <v>111</v>
      </c>
      <c r="X12" s="4">
        <v>1</v>
      </c>
      <c r="Y12" s="4">
        <v>7.6936057003493374E-2</v>
      </c>
      <c r="Z12" s="4">
        <v>7.6936057003493374E-2</v>
      </c>
      <c r="AA12" s="4">
        <v>1.0797131026849038</v>
      </c>
      <c r="AB12" s="4">
        <v>0.30174351041689124</v>
      </c>
    </row>
    <row r="13" spans="1:31" x14ac:dyDescent="0.3">
      <c r="A13" s="2">
        <v>49670</v>
      </c>
      <c r="B13" s="2">
        <v>96</v>
      </c>
      <c r="C13" s="3" t="s">
        <v>102</v>
      </c>
      <c r="D13" s="3" t="s">
        <v>12</v>
      </c>
      <c r="E13" s="2">
        <v>636.32000000000005</v>
      </c>
      <c r="F13" s="2">
        <v>0.113</v>
      </c>
      <c r="I13">
        <f t="shared" si="0"/>
        <v>-1.6787210342175691E-3</v>
      </c>
      <c r="J13">
        <f t="shared" si="1"/>
        <v>0.15306122448979589</v>
      </c>
      <c r="K13" s="4" t="s">
        <v>112</v>
      </c>
      <c r="L13" s="4">
        <v>93</v>
      </c>
      <c r="M13" s="4">
        <v>0.57189788290283761</v>
      </c>
      <c r="N13" s="4">
        <v>6.1494396011057811E-3</v>
      </c>
      <c r="O13" s="4"/>
      <c r="P13" s="4"/>
      <c r="U13">
        <f t="shared" ref="U13:V13" si="2">(E13-E3)/E3</f>
        <v>2.0790554414784453E-2</v>
      </c>
      <c r="V13">
        <f t="shared" si="2"/>
        <v>0.39506172839506171</v>
      </c>
      <c r="W13" s="4" t="s">
        <v>112</v>
      </c>
      <c r="X13" s="4">
        <v>84</v>
      </c>
      <c r="Y13" s="4">
        <v>5.985505568306003</v>
      </c>
      <c r="Z13" s="4">
        <v>7.1256018670309562E-2</v>
      </c>
      <c r="AA13" s="4"/>
      <c r="AB13" s="4"/>
    </row>
    <row r="14" spans="1:31" ht="15" thickBot="1" x14ac:dyDescent="0.35">
      <c r="A14" s="2">
        <v>49671</v>
      </c>
      <c r="B14" s="2">
        <v>96</v>
      </c>
      <c r="C14" s="3" t="s">
        <v>102</v>
      </c>
      <c r="D14" s="3" t="s">
        <v>13</v>
      </c>
      <c r="E14" s="2">
        <v>632.80999999999995</v>
      </c>
      <c r="F14" s="2">
        <v>0.127</v>
      </c>
      <c r="I14">
        <f t="shared" si="0"/>
        <v>-5.5160925320595052E-3</v>
      </c>
      <c r="J14">
        <f t="shared" si="1"/>
        <v>0.1238938053097345</v>
      </c>
      <c r="K14" s="5" t="s">
        <v>113</v>
      </c>
      <c r="L14" s="5">
        <v>94</v>
      </c>
      <c r="M14" s="5">
        <v>0.66239686109046447</v>
      </c>
      <c r="N14" s="5"/>
      <c r="O14" s="5"/>
      <c r="P14" s="5"/>
      <c r="U14">
        <f t="shared" ref="U14:V14" si="3">(E14-E4)/E4</f>
        <v>1.2901160464185588E-2</v>
      </c>
      <c r="V14">
        <f t="shared" si="3"/>
        <v>0.76388888888888906</v>
      </c>
      <c r="W14" s="5" t="s">
        <v>113</v>
      </c>
      <c r="X14" s="5">
        <v>85</v>
      </c>
      <c r="Y14" s="5">
        <v>6.0624416253094964</v>
      </c>
      <c r="Z14" s="5"/>
      <c r="AA14" s="5"/>
      <c r="AB14" s="5"/>
    </row>
    <row r="15" spans="1:31" ht="15" thickBot="1" x14ac:dyDescent="0.35">
      <c r="A15" s="2">
        <v>49672</v>
      </c>
      <c r="B15" s="2">
        <v>96</v>
      </c>
      <c r="C15" s="3" t="s">
        <v>102</v>
      </c>
      <c r="D15" s="3" t="s">
        <v>14</v>
      </c>
      <c r="E15" s="2">
        <v>619.26</v>
      </c>
      <c r="F15" s="2">
        <v>0.127</v>
      </c>
      <c r="I15">
        <f t="shared" si="0"/>
        <v>-2.1412430271329396E-2</v>
      </c>
      <c r="J15">
        <f t="shared" si="1"/>
        <v>0</v>
      </c>
      <c r="U15">
        <f t="shared" ref="U15:V15" si="4">(E15-E5)/E5</f>
        <v>-1.9397950942977943E-2</v>
      </c>
      <c r="V15">
        <f t="shared" si="4"/>
        <v>1.0158730158730158</v>
      </c>
    </row>
    <row r="16" spans="1:31" x14ac:dyDescent="0.3">
      <c r="A16" s="2">
        <v>49673</v>
      </c>
      <c r="B16" s="2">
        <v>96</v>
      </c>
      <c r="C16" s="3" t="s">
        <v>102</v>
      </c>
      <c r="D16" s="3" t="s">
        <v>15</v>
      </c>
      <c r="E16" s="2">
        <v>620.17999999999995</v>
      </c>
      <c r="F16" s="2">
        <v>0.13900000000000001</v>
      </c>
      <c r="I16">
        <f t="shared" si="0"/>
        <v>1.4856441559279771E-3</v>
      </c>
      <c r="J16">
        <f t="shared" si="1"/>
        <v>9.4488188976378035E-2</v>
      </c>
      <c r="K16" s="6"/>
      <c r="L16" s="6" t="s">
        <v>120</v>
      </c>
      <c r="M16" s="6" t="s">
        <v>108</v>
      </c>
      <c r="N16" s="6" t="s">
        <v>121</v>
      </c>
      <c r="O16" s="6" t="s">
        <v>122</v>
      </c>
      <c r="P16" s="6" t="s">
        <v>123</v>
      </c>
      <c r="Q16" s="6" t="s">
        <v>124</v>
      </c>
      <c r="R16" s="6" t="s">
        <v>125</v>
      </c>
      <c r="S16" s="6" t="s">
        <v>126</v>
      </c>
      <c r="U16">
        <f t="shared" ref="U16:V16" si="5">(E16-E6)/E6</f>
        <v>-8.7745936356226281E-3</v>
      </c>
      <c r="V16">
        <f t="shared" si="5"/>
        <v>1.3166666666666669</v>
      </c>
      <c r="W16" s="6"/>
      <c r="X16" s="6" t="s">
        <v>120</v>
      </c>
      <c r="Y16" s="6" t="s">
        <v>108</v>
      </c>
      <c r="Z16" s="6" t="s">
        <v>121</v>
      </c>
      <c r="AA16" s="6" t="s">
        <v>122</v>
      </c>
      <c r="AB16" s="6" t="s">
        <v>123</v>
      </c>
      <c r="AC16" s="6" t="s">
        <v>124</v>
      </c>
      <c r="AD16" s="6" t="s">
        <v>125</v>
      </c>
      <c r="AE16" s="6" t="s">
        <v>126</v>
      </c>
    </row>
    <row r="17" spans="1:31" x14ac:dyDescent="0.3">
      <c r="A17" s="2">
        <v>49674</v>
      </c>
      <c r="B17" s="2">
        <v>96</v>
      </c>
      <c r="C17" s="3" t="s">
        <v>102</v>
      </c>
      <c r="D17" s="3" t="s">
        <v>16</v>
      </c>
      <c r="E17" s="2">
        <v>618.13</v>
      </c>
      <c r="F17" s="2">
        <v>0.13400000000000001</v>
      </c>
      <c r="I17">
        <f t="shared" si="0"/>
        <v>-3.3054919539487805E-3</v>
      </c>
      <c r="J17">
        <f t="shared" si="1"/>
        <v>-3.597122302158276E-2</v>
      </c>
      <c r="K17" s="4" t="s">
        <v>114</v>
      </c>
      <c r="L17" s="4">
        <v>-5.5560115694074088E-3</v>
      </c>
      <c r="M17" s="4">
        <v>8.127505838509335E-3</v>
      </c>
      <c r="N17" s="4">
        <v>-0.68360597701230763</v>
      </c>
      <c r="O17" s="4">
        <v>0.49592371866102936</v>
      </c>
      <c r="P17" s="4">
        <v>-2.1695627409625506E-2</v>
      </c>
      <c r="Q17" s="4">
        <v>1.0583604270810686E-2</v>
      </c>
      <c r="R17" s="4">
        <v>-2.1695627409625506E-2</v>
      </c>
      <c r="S17" s="4">
        <v>1.0583604270810686E-2</v>
      </c>
      <c r="U17">
        <f t="shared" ref="U17:V17" si="6">(E17-E7)/E7</f>
        <v>-2.4154208041930372E-2</v>
      </c>
      <c r="V17">
        <f t="shared" si="6"/>
        <v>0.86111111111111138</v>
      </c>
      <c r="W17" s="4" t="s">
        <v>114</v>
      </c>
      <c r="X17" s="4">
        <v>4.2978988035324878E-2</v>
      </c>
      <c r="Y17" s="4">
        <v>3.0430972619481304E-2</v>
      </c>
      <c r="Z17" s="4">
        <v>1.4123435544682716</v>
      </c>
      <c r="AA17" s="4">
        <v>0.16154300784717285</v>
      </c>
      <c r="AB17" s="4">
        <v>-1.7536338291248781E-2</v>
      </c>
      <c r="AC17" s="4">
        <v>0.10349431436189854</v>
      </c>
      <c r="AD17" s="4">
        <v>-1.7536338291248781E-2</v>
      </c>
      <c r="AE17" s="4">
        <v>0.10349431436189854</v>
      </c>
    </row>
    <row r="18" spans="1:31" ht="15" thickBot="1" x14ac:dyDescent="0.35">
      <c r="A18" s="2">
        <v>49675</v>
      </c>
      <c r="B18" s="2">
        <v>96</v>
      </c>
      <c r="C18" s="3" t="s">
        <v>102</v>
      </c>
      <c r="D18" s="3" t="s">
        <v>17</v>
      </c>
      <c r="E18" s="2">
        <v>623.27</v>
      </c>
      <c r="F18" s="2">
        <v>0.128</v>
      </c>
      <c r="I18">
        <f t="shared" si="0"/>
        <v>8.3154029087732142E-3</v>
      </c>
      <c r="J18">
        <f t="shared" si="1"/>
        <v>-4.4776119402985114E-2</v>
      </c>
      <c r="K18" s="5" t="s">
        <v>127</v>
      </c>
      <c r="L18" s="5">
        <v>1.6189300052150937</v>
      </c>
      <c r="M18" s="5">
        <v>0.42201122676775121</v>
      </c>
      <c r="N18" s="5">
        <v>3.8362249687401144</v>
      </c>
      <c r="O18" s="5">
        <v>2.274232082429581E-4</v>
      </c>
      <c r="P18" s="5">
        <v>0.78089934542538741</v>
      </c>
      <c r="Q18" s="5">
        <v>2.4569606650048001</v>
      </c>
      <c r="R18" s="5">
        <v>0.78089934542538741</v>
      </c>
      <c r="S18" s="5">
        <v>2.4569606650048001</v>
      </c>
      <c r="U18">
        <f t="shared" ref="U18:V18" si="7">(E18-E8)/E8</f>
        <v>-3.2715139287654287E-2</v>
      </c>
      <c r="V18">
        <f t="shared" si="7"/>
        <v>0.48837209302325596</v>
      </c>
      <c r="W18" s="5" t="s">
        <v>127</v>
      </c>
      <c r="X18" s="5">
        <v>0.40810640553017968</v>
      </c>
      <c r="Y18" s="5">
        <v>0.39275274181408687</v>
      </c>
      <c r="Z18" s="5">
        <v>1.039092441838027</v>
      </c>
      <c r="AA18" s="5">
        <v>0.30174351041688696</v>
      </c>
      <c r="AB18" s="5">
        <v>-0.37292549357252852</v>
      </c>
      <c r="AC18" s="5">
        <v>1.1891383046328878</v>
      </c>
      <c r="AD18" s="5">
        <v>-0.37292549357252852</v>
      </c>
      <c r="AE18" s="5">
        <v>1.1891383046328878</v>
      </c>
    </row>
    <row r="19" spans="1:31" x14ac:dyDescent="0.3">
      <c r="A19" s="2">
        <v>49676</v>
      </c>
      <c r="B19" s="2">
        <v>96</v>
      </c>
      <c r="C19" s="3" t="s">
        <v>102</v>
      </c>
      <c r="D19" s="3" t="s">
        <v>18</v>
      </c>
      <c r="E19" s="2">
        <v>619.98</v>
      </c>
      <c r="F19" s="2">
        <v>0.12</v>
      </c>
      <c r="I19">
        <f t="shared" si="0"/>
        <v>-5.2786111957898885E-3</v>
      </c>
      <c r="J19">
        <f t="shared" si="1"/>
        <v>-6.2500000000000056E-2</v>
      </c>
      <c r="U19">
        <f t="shared" ref="U19:V19" si="8">(E19-E9)/E9</f>
        <v>-3.428402311562484E-2</v>
      </c>
      <c r="V19">
        <f t="shared" si="8"/>
        <v>0.39534883720930236</v>
      </c>
    </row>
    <row r="20" spans="1:31" x14ac:dyDescent="0.3">
      <c r="A20" s="2">
        <v>49677</v>
      </c>
      <c r="B20" s="2">
        <v>96</v>
      </c>
      <c r="C20" s="3" t="s">
        <v>102</v>
      </c>
      <c r="D20" s="3" t="s">
        <v>19</v>
      </c>
      <c r="E20" s="2">
        <v>608.9</v>
      </c>
      <c r="F20" s="2">
        <v>0.11</v>
      </c>
      <c r="I20">
        <f t="shared" si="0"/>
        <v>-1.7871544243362753E-2</v>
      </c>
      <c r="J20">
        <f t="shared" si="1"/>
        <v>-8.3333333333333301E-2</v>
      </c>
      <c r="U20">
        <f t="shared" ref="U20:V20" si="9">(E20-E10)/E10</f>
        <v>-6.1150857283828748E-2</v>
      </c>
      <c r="V20">
        <f t="shared" si="9"/>
        <v>0.18279569892473119</v>
      </c>
    </row>
    <row r="21" spans="1:31" x14ac:dyDescent="0.3">
      <c r="A21" s="2">
        <v>49678</v>
      </c>
      <c r="B21" s="2">
        <v>96</v>
      </c>
      <c r="C21" s="3" t="s">
        <v>102</v>
      </c>
      <c r="D21" s="3" t="s">
        <v>20</v>
      </c>
      <c r="E21" s="2">
        <v>612.32000000000005</v>
      </c>
      <c r="F21" s="2">
        <v>0.11700000000000001</v>
      </c>
      <c r="I21">
        <f t="shared" si="0"/>
        <v>5.616685826901089E-3</v>
      </c>
      <c r="J21">
        <f t="shared" si="1"/>
        <v>6.3636363636363699E-2</v>
      </c>
      <c r="K21" s="9" t="s">
        <v>134</v>
      </c>
      <c r="L21" s="9">
        <f>L18</f>
        <v>1.6189300052150937</v>
      </c>
      <c r="U21">
        <f t="shared" ref="U21:V21" si="10">(E21-E11)/E11</f>
        <v>-6.0094862388137556E-2</v>
      </c>
      <c r="V21">
        <f t="shared" si="10"/>
        <v>0.12500000000000011</v>
      </c>
      <c r="W21" s="9" t="s">
        <v>134</v>
      </c>
      <c r="X21" s="9">
        <f>X18</f>
        <v>0.40810640553017968</v>
      </c>
    </row>
    <row r="22" spans="1:31" x14ac:dyDescent="0.3">
      <c r="A22" s="2">
        <v>49679</v>
      </c>
      <c r="B22" s="2">
        <v>96</v>
      </c>
      <c r="C22" s="3" t="s">
        <v>102</v>
      </c>
      <c r="D22" s="3" t="s">
        <v>21</v>
      </c>
      <c r="E22" s="2">
        <v>595.97</v>
      </c>
      <c r="F22" s="2">
        <v>0.111</v>
      </c>
      <c r="I22">
        <f t="shared" si="0"/>
        <v>-2.6701724588450517E-2</v>
      </c>
      <c r="J22">
        <f t="shared" si="1"/>
        <v>-5.1282051282051322E-2</v>
      </c>
      <c r="K22" s="9" t="s">
        <v>135</v>
      </c>
      <c r="L22" s="9">
        <f>N5^2</f>
        <v>3.673327730521453E-4</v>
      </c>
      <c r="M22" t="s">
        <v>138</v>
      </c>
      <c r="U22">
        <f t="shared" ref="U22:V22" si="11">(E22-E12)/E12</f>
        <v>-6.4983761904014753E-2</v>
      </c>
      <c r="V22">
        <f t="shared" si="11"/>
        <v>0.13265306122448978</v>
      </c>
      <c r="W22" s="9" t="s">
        <v>135</v>
      </c>
      <c r="X22" s="9">
        <f>Z5^2</f>
        <v>5.4345573519012404E-3</v>
      </c>
      <c r="Y22" t="s">
        <v>138</v>
      </c>
    </row>
    <row r="23" spans="1:31" x14ac:dyDescent="0.3">
      <c r="A23" s="2">
        <v>49680</v>
      </c>
      <c r="B23" s="2">
        <v>96</v>
      </c>
      <c r="C23" s="3" t="s">
        <v>102</v>
      </c>
      <c r="D23" s="3" t="s">
        <v>22</v>
      </c>
      <c r="E23" s="2">
        <v>595.16</v>
      </c>
      <c r="F23" s="2">
        <v>0.112</v>
      </c>
      <c r="I23">
        <f t="shared" si="0"/>
        <v>-1.3591288152089184E-3</v>
      </c>
      <c r="J23">
        <f t="shared" si="1"/>
        <v>9.0090090090090176E-3</v>
      </c>
      <c r="K23" s="9" t="s">
        <v>141</v>
      </c>
      <c r="L23" s="9">
        <f>O5</f>
        <v>7.8418362652543191E-2</v>
      </c>
      <c r="M23" t="s">
        <v>137</v>
      </c>
      <c r="U23">
        <f t="shared" ref="U23:V23" si="12">(E23-E13)/E13</f>
        <v>-6.4684435504148985E-2</v>
      </c>
      <c r="V23">
        <f t="shared" si="12"/>
        <v>-8.8495575221239006E-3</v>
      </c>
      <c r="W23" s="9" t="s">
        <v>141</v>
      </c>
      <c r="X23" s="9">
        <f>AA5</f>
        <v>0.26693823006513989</v>
      </c>
      <c r="Y23" t="s">
        <v>137</v>
      </c>
    </row>
    <row r="24" spans="1:31" x14ac:dyDescent="0.3">
      <c r="A24" s="2">
        <v>49681</v>
      </c>
      <c r="B24" s="2">
        <v>96</v>
      </c>
      <c r="C24" s="3" t="s">
        <v>102</v>
      </c>
      <c r="D24" s="3" t="s">
        <v>23</v>
      </c>
      <c r="E24" s="2">
        <v>564.92999999999995</v>
      </c>
      <c r="F24" s="2">
        <v>0.1</v>
      </c>
      <c r="I24">
        <f t="shared" si="0"/>
        <v>-5.0793064050003396E-2</v>
      </c>
      <c r="J24">
        <f t="shared" si="1"/>
        <v>-0.10714285714285711</v>
      </c>
      <c r="K24" s="9" t="s">
        <v>136</v>
      </c>
      <c r="L24" s="9">
        <f>N13</f>
        <v>6.1494396011057811E-3</v>
      </c>
      <c r="U24">
        <f t="shared" ref="U24:V24" si="13">(E24-E14)/E14</f>
        <v>-0.10726758426699957</v>
      </c>
      <c r="V24">
        <f t="shared" si="13"/>
        <v>-0.21259842519685035</v>
      </c>
      <c r="W24" s="9" t="s">
        <v>136</v>
      </c>
      <c r="X24" s="9">
        <f>Z13</f>
        <v>7.1256018670309562E-2</v>
      </c>
    </row>
    <row r="25" spans="1:31" x14ac:dyDescent="0.3">
      <c r="A25" s="2">
        <v>49682</v>
      </c>
      <c r="B25" s="2">
        <v>96</v>
      </c>
      <c r="C25" s="3" t="s">
        <v>102</v>
      </c>
      <c r="D25" s="3" t="s">
        <v>24</v>
      </c>
      <c r="E25" s="2">
        <v>569.5</v>
      </c>
      <c r="F25" s="2">
        <v>0.104</v>
      </c>
      <c r="I25">
        <f t="shared" si="0"/>
        <v>8.0894978138885357E-3</v>
      </c>
      <c r="J25">
        <f t="shared" si="1"/>
        <v>3.9999999999999897E-2</v>
      </c>
      <c r="K25" s="13" t="s">
        <v>140</v>
      </c>
      <c r="L25" s="9">
        <f>O4</f>
        <v>-1.1395052202417552E-3</v>
      </c>
      <c r="M25" t="s">
        <v>142</v>
      </c>
      <c r="U25">
        <f t="shared" ref="U25:V25" si="14">(E25-E15)/E15</f>
        <v>-8.0353970868455887E-2</v>
      </c>
      <c r="V25">
        <f t="shared" si="14"/>
        <v>-0.18110236220472445</v>
      </c>
      <c r="W25" s="13" t="s">
        <v>140</v>
      </c>
      <c r="X25" s="9">
        <f>AA4</f>
        <v>5.3238453351535577E-2</v>
      </c>
      <c r="Y25" t="s">
        <v>142</v>
      </c>
    </row>
    <row r="26" spans="1:31" x14ac:dyDescent="0.3">
      <c r="A26" s="2">
        <v>49683</v>
      </c>
      <c r="B26" s="2">
        <v>96</v>
      </c>
      <c r="C26" s="3" t="s">
        <v>102</v>
      </c>
      <c r="D26" s="3" t="s">
        <v>25</v>
      </c>
      <c r="E26" s="2">
        <v>572.88</v>
      </c>
      <c r="F26" s="2">
        <v>0.10299999999999999</v>
      </c>
      <c r="I26">
        <f t="shared" si="0"/>
        <v>5.9350307287093862E-3</v>
      </c>
      <c r="J26">
        <f t="shared" si="1"/>
        <v>-9.6153846153846246E-3</v>
      </c>
      <c r="U26">
        <f t="shared" ref="U26:V26" si="15">(E26-E16)/E16</f>
        <v>-7.6268180205746647E-2</v>
      </c>
      <c r="V26">
        <f t="shared" si="15"/>
        <v>-0.25899280575539579</v>
      </c>
    </row>
    <row r="27" spans="1:31" x14ac:dyDescent="0.3">
      <c r="A27" s="2">
        <v>49684</v>
      </c>
      <c r="B27" s="2">
        <v>96</v>
      </c>
      <c r="C27" s="3" t="s">
        <v>102</v>
      </c>
      <c r="D27" s="3" t="s">
        <v>26</v>
      </c>
      <c r="E27" s="2">
        <v>584.48</v>
      </c>
      <c r="F27" s="2">
        <v>9.9000000000000005E-2</v>
      </c>
      <c r="I27">
        <f t="shared" si="0"/>
        <v>2.0248568635665449E-2</v>
      </c>
      <c r="J27">
        <f t="shared" si="1"/>
        <v>-3.8834951456310579E-2</v>
      </c>
      <c r="U27">
        <f t="shared" ref="U27:V27" si="16">(E27-E17)/E17</f>
        <v>-5.4438386747124354E-2</v>
      </c>
      <c r="V27">
        <f t="shared" si="16"/>
        <v>-0.2611940298507463</v>
      </c>
    </row>
    <row r="28" spans="1:31" x14ac:dyDescent="0.3">
      <c r="A28" s="2">
        <v>49685</v>
      </c>
      <c r="B28" s="2">
        <v>96</v>
      </c>
      <c r="C28" s="3" t="s">
        <v>102</v>
      </c>
      <c r="D28" s="3" t="s">
        <v>27</v>
      </c>
      <c r="E28" s="2">
        <v>588.24</v>
      </c>
      <c r="F28" s="2">
        <v>9.6000000000000002E-2</v>
      </c>
      <c r="I28">
        <f t="shared" si="0"/>
        <v>6.4330687106487656E-3</v>
      </c>
      <c r="J28">
        <f t="shared" si="1"/>
        <v>-3.0303030303030328E-2</v>
      </c>
      <c r="U28">
        <f t="shared" ref="U28:V28" si="17">(E28-E18)/E18</f>
        <v>-5.6203571485872857E-2</v>
      </c>
      <c r="V28">
        <f t="shared" si="17"/>
        <v>-0.25</v>
      </c>
    </row>
    <row r="29" spans="1:31" x14ac:dyDescent="0.3">
      <c r="A29" s="2">
        <v>49686</v>
      </c>
      <c r="B29" s="2">
        <v>96</v>
      </c>
      <c r="C29" s="3" t="s">
        <v>102</v>
      </c>
      <c r="D29" s="3" t="s">
        <v>28</v>
      </c>
      <c r="E29" s="2">
        <v>590.16</v>
      </c>
      <c r="F29" s="2">
        <v>9.5000000000000001E-2</v>
      </c>
      <c r="I29">
        <f t="shared" si="0"/>
        <v>3.2639738882088245E-3</v>
      </c>
      <c r="J29">
        <f t="shared" si="1"/>
        <v>-1.0416666666666676E-2</v>
      </c>
      <c r="K29" s="14" t="s">
        <v>143</v>
      </c>
      <c r="L29" s="14">
        <f>INTERCEPT(J3:J97,I3:I97)</f>
        <v>-5.5560115694074071E-3</v>
      </c>
      <c r="U29">
        <f t="shared" ref="U29:V29" si="18">(E29-E19)/E19</f>
        <v>-4.8098325752443709E-2</v>
      </c>
      <c r="V29">
        <f t="shared" si="18"/>
        <v>-0.20833333333333329</v>
      </c>
      <c r="W29" s="14" t="s">
        <v>143</v>
      </c>
      <c r="X29" s="14">
        <f>INTERCEPT(V3:V97,U3:U97)</f>
        <v>4.2978988035324885E-2</v>
      </c>
    </row>
    <row r="30" spans="1:31" x14ac:dyDescent="0.3">
      <c r="A30" s="2">
        <v>49687</v>
      </c>
      <c r="B30" s="2">
        <v>96</v>
      </c>
      <c r="C30" s="3" t="s">
        <v>102</v>
      </c>
      <c r="D30" s="3" t="s">
        <v>29</v>
      </c>
      <c r="E30" s="2">
        <v>588.1</v>
      </c>
      <c r="F30" s="2">
        <v>9.4E-2</v>
      </c>
      <c r="I30">
        <f t="shared" si="0"/>
        <v>-3.4905788260809704E-3</v>
      </c>
      <c r="J30">
        <f t="shared" si="1"/>
        <v>-1.0526315789473693E-2</v>
      </c>
      <c r="K30" s="14" t="s">
        <v>144</v>
      </c>
      <c r="L30" s="14">
        <f>SLOPE(J3:J97,I3:I97)</f>
        <v>1.6189300052150928</v>
      </c>
      <c r="U30">
        <f t="shared" ref="U30:V30" si="19">(E30-E20)/E20</f>
        <v>-3.4159960584660788E-2</v>
      </c>
      <c r="V30">
        <f t="shared" si="19"/>
        <v>-0.14545454545454545</v>
      </c>
      <c r="W30" s="14" t="s">
        <v>144</v>
      </c>
      <c r="X30" s="14">
        <f>SLOPE(V3:V97,U3:U97)</f>
        <v>0.40810640553017941</v>
      </c>
    </row>
    <row r="31" spans="1:31" x14ac:dyDescent="0.3">
      <c r="A31" s="2">
        <v>49688</v>
      </c>
      <c r="B31" s="2">
        <v>96</v>
      </c>
      <c r="C31" s="3" t="s">
        <v>102</v>
      </c>
      <c r="D31" s="3" t="s">
        <v>30</v>
      </c>
      <c r="E31" s="2">
        <v>655.5</v>
      </c>
      <c r="F31" s="2">
        <v>0.107</v>
      </c>
      <c r="I31">
        <f t="shared" si="0"/>
        <v>0.11460635946267637</v>
      </c>
      <c r="J31">
        <f t="shared" si="1"/>
        <v>0.13829787234042551</v>
      </c>
      <c r="U31">
        <f t="shared" ref="U31:V31" si="20">(E31-E21)/E21</f>
        <v>7.051868304154682E-2</v>
      </c>
      <c r="V31">
        <f t="shared" si="20"/>
        <v>-8.5470085470085541E-2</v>
      </c>
    </row>
    <row r="32" spans="1:31" x14ac:dyDescent="0.3">
      <c r="A32" s="2">
        <v>49689</v>
      </c>
      <c r="B32" s="2">
        <v>96</v>
      </c>
      <c r="C32" s="3" t="s">
        <v>102</v>
      </c>
      <c r="D32" s="3" t="s">
        <v>31</v>
      </c>
      <c r="E32" s="2">
        <v>651.77</v>
      </c>
      <c r="F32" s="2">
        <v>0.106</v>
      </c>
      <c r="I32">
        <f t="shared" si="0"/>
        <v>-5.6903127383676859E-3</v>
      </c>
      <c r="J32">
        <f t="shared" si="1"/>
        <v>-9.3457943925233725E-3</v>
      </c>
      <c r="U32">
        <f t="shared" ref="U32:V32" si="21">(E32-E22)/E22</f>
        <v>9.3628873936607473E-2</v>
      </c>
      <c r="V32">
        <f t="shared" si="21"/>
        <v>-4.5045045045045085E-2</v>
      </c>
    </row>
    <row r="33" spans="1:22" x14ac:dyDescent="0.3">
      <c r="A33" s="2">
        <v>49690</v>
      </c>
      <c r="B33" s="2">
        <v>96</v>
      </c>
      <c r="C33" s="3" t="s">
        <v>102</v>
      </c>
      <c r="D33" s="3" t="s">
        <v>32</v>
      </c>
      <c r="E33" s="2">
        <v>658.42</v>
      </c>
      <c r="F33" s="2">
        <v>0.10299999999999999</v>
      </c>
      <c r="I33">
        <f t="shared" si="0"/>
        <v>1.0202985715819964E-2</v>
      </c>
      <c r="J33">
        <f t="shared" si="1"/>
        <v>-2.8301886792452855E-2</v>
      </c>
      <c r="U33">
        <f t="shared" ref="U33:V33" si="22">(E33-E23)/E23</f>
        <v>0.10629074534578936</v>
      </c>
      <c r="V33">
        <f t="shared" si="22"/>
        <v>-8.0357142857142932E-2</v>
      </c>
    </row>
    <row r="34" spans="1:22" x14ac:dyDescent="0.3">
      <c r="A34" s="2">
        <v>49691</v>
      </c>
      <c r="B34" s="2">
        <v>96</v>
      </c>
      <c r="C34" s="3" t="s">
        <v>102</v>
      </c>
      <c r="D34" s="3" t="s">
        <v>33</v>
      </c>
      <c r="E34" s="2">
        <v>657.01</v>
      </c>
      <c r="F34" s="2">
        <v>0.1</v>
      </c>
      <c r="I34">
        <f t="shared" si="0"/>
        <v>-2.1414902341969689E-3</v>
      </c>
      <c r="J34">
        <f t="shared" si="1"/>
        <v>-2.9126213592232903E-2</v>
      </c>
      <c r="U34">
        <f t="shared" ref="U34:V34" si="23">(E34-E24)/E24</f>
        <v>0.16299364523038262</v>
      </c>
      <c r="V34">
        <f t="shared" si="23"/>
        <v>0</v>
      </c>
    </row>
    <row r="35" spans="1:22" x14ac:dyDescent="0.3">
      <c r="A35" s="2">
        <v>49692</v>
      </c>
      <c r="B35" s="2">
        <v>96</v>
      </c>
      <c r="C35" s="3" t="s">
        <v>102</v>
      </c>
      <c r="D35" s="3" t="s">
        <v>34</v>
      </c>
      <c r="E35" s="2">
        <v>655.68</v>
      </c>
      <c r="F35" s="2">
        <v>9.8000000000000004E-2</v>
      </c>
      <c r="I35">
        <f t="shared" si="0"/>
        <v>-2.0243223086407222E-3</v>
      </c>
      <c r="J35">
        <f t="shared" si="1"/>
        <v>-2.0000000000000018E-2</v>
      </c>
      <c r="U35">
        <f t="shared" ref="U35:V35" si="24">(E35-E25)/E25</f>
        <v>0.1513257243195785</v>
      </c>
      <c r="V35">
        <f t="shared" si="24"/>
        <v>-5.7692307692307612E-2</v>
      </c>
    </row>
    <row r="36" spans="1:22" x14ac:dyDescent="0.3">
      <c r="A36" s="2">
        <v>49693</v>
      </c>
      <c r="B36" s="2">
        <v>96</v>
      </c>
      <c r="C36" s="3" t="s">
        <v>102</v>
      </c>
      <c r="D36" s="3" t="s">
        <v>35</v>
      </c>
      <c r="E36" s="2">
        <v>691.36</v>
      </c>
      <c r="F36" s="2">
        <v>0.107</v>
      </c>
      <c r="I36">
        <f t="shared" si="0"/>
        <v>5.441678867740371E-2</v>
      </c>
      <c r="J36">
        <f t="shared" si="1"/>
        <v>9.1836734693877486E-2</v>
      </c>
      <c r="U36">
        <f t="shared" ref="U36:V36" si="25">(E36-E26)/E26</f>
        <v>0.20681469068565847</v>
      </c>
      <c r="V36">
        <f t="shared" si="25"/>
        <v>3.8834951456310718E-2</v>
      </c>
    </row>
    <row r="37" spans="1:22" x14ac:dyDescent="0.3">
      <c r="A37" s="2">
        <v>49694</v>
      </c>
      <c r="B37" s="2">
        <v>96</v>
      </c>
      <c r="C37" s="3" t="s">
        <v>102</v>
      </c>
      <c r="D37" s="3" t="s">
        <v>36</v>
      </c>
      <c r="E37" s="2">
        <v>690.99</v>
      </c>
      <c r="F37" s="2">
        <v>0.10199999999999999</v>
      </c>
      <c r="I37">
        <f t="shared" si="0"/>
        <v>-5.3517704235131415E-4</v>
      </c>
      <c r="J37">
        <f t="shared" si="1"/>
        <v>-4.6728971962616862E-2</v>
      </c>
      <c r="U37">
        <f t="shared" ref="U37:V37" si="26">(E37-E27)/E27</f>
        <v>0.18223035860936215</v>
      </c>
      <c r="V37">
        <f t="shared" si="26"/>
        <v>3.0303030303030189E-2</v>
      </c>
    </row>
    <row r="38" spans="1:22" x14ac:dyDescent="0.3">
      <c r="A38" s="2">
        <v>49695</v>
      </c>
      <c r="B38" s="2">
        <v>96</v>
      </c>
      <c r="C38" s="3" t="s">
        <v>102</v>
      </c>
      <c r="D38" s="3" t="s">
        <v>37</v>
      </c>
      <c r="E38" s="2">
        <v>708.16</v>
      </c>
      <c r="F38" s="2">
        <v>0.10299999999999999</v>
      </c>
      <c r="I38">
        <f t="shared" si="0"/>
        <v>2.4848405910360437E-2</v>
      </c>
      <c r="J38">
        <f t="shared" si="1"/>
        <v>9.8039215686274595E-3</v>
      </c>
      <c r="U38">
        <f t="shared" ref="U38:V38" si="27">(E38-E28)/E28</f>
        <v>0.20386236910104713</v>
      </c>
      <c r="V38">
        <f t="shared" si="27"/>
        <v>7.2916666666666588E-2</v>
      </c>
    </row>
    <row r="39" spans="1:22" x14ac:dyDescent="0.3">
      <c r="A39" s="2">
        <v>49696</v>
      </c>
      <c r="B39" s="2">
        <v>96</v>
      </c>
      <c r="C39" s="3" t="s">
        <v>102</v>
      </c>
      <c r="D39" s="3" t="s">
        <v>38</v>
      </c>
      <c r="E39" s="2">
        <v>699.2</v>
      </c>
      <c r="F39" s="2">
        <v>0.105</v>
      </c>
      <c r="I39">
        <f t="shared" si="0"/>
        <v>-1.2652507907817334E-2</v>
      </c>
      <c r="J39">
        <f t="shared" si="1"/>
        <v>1.9417475728155359E-2</v>
      </c>
      <c r="U39">
        <f t="shared" ref="U39:V39" si="28">(E39-E29)/E29</f>
        <v>0.18476345397858221</v>
      </c>
      <c r="V39">
        <f t="shared" si="28"/>
        <v>0.10526315789473679</v>
      </c>
    </row>
    <row r="40" spans="1:22" x14ac:dyDescent="0.3">
      <c r="A40" s="2">
        <v>49697</v>
      </c>
      <c r="B40" s="2">
        <v>96</v>
      </c>
      <c r="C40" s="3" t="s">
        <v>102</v>
      </c>
      <c r="D40" s="3" t="s">
        <v>39</v>
      </c>
      <c r="E40" s="2">
        <v>699.45</v>
      </c>
      <c r="F40" s="2">
        <v>0.105</v>
      </c>
      <c r="I40">
        <f t="shared" si="0"/>
        <v>3.5755148741418763E-4</v>
      </c>
      <c r="J40">
        <f t="shared" si="1"/>
        <v>0</v>
      </c>
      <c r="U40">
        <f t="shared" ref="U40:V40" si="29">(E40-E30)/E30</f>
        <v>0.1893385478660092</v>
      </c>
      <c r="V40">
        <f t="shared" si="29"/>
        <v>0.11702127659574464</v>
      </c>
    </row>
    <row r="41" spans="1:22" x14ac:dyDescent="0.3">
      <c r="A41" s="2">
        <v>49698</v>
      </c>
      <c r="B41" s="2">
        <v>96</v>
      </c>
      <c r="C41" s="3" t="s">
        <v>102</v>
      </c>
      <c r="D41" s="3" t="s">
        <v>40</v>
      </c>
      <c r="E41" s="2">
        <v>700.43</v>
      </c>
      <c r="F41" s="2">
        <v>0.104</v>
      </c>
      <c r="I41">
        <f t="shared" si="0"/>
        <v>1.4011008649651932E-3</v>
      </c>
      <c r="J41">
        <f t="shared" si="1"/>
        <v>-9.5238095238095333E-3</v>
      </c>
      <c r="U41">
        <f t="shared" ref="U41:V41" si="30">(E41-E31)/E31</f>
        <v>6.8543096872616241E-2</v>
      </c>
      <c r="V41">
        <f t="shared" si="30"/>
        <v>-2.8037383177570117E-2</v>
      </c>
    </row>
    <row r="42" spans="1:22" x14ac:dyDescent="0.3">
      <c r="A42" s="2">
        <v>49699</v>
      </c>
      <c r="B42" s="2">
        <v>96</v>
      </c>
      <c r="C42" s="3" t="s">
        <v>102</v>
      </c>
      <c r="D42" s="3" t="s">
        <v>41</v>
      </c>
      <c r="E42" s="2">
        <v>702.85</v>
      </c>
      <c r="F42" s="2">
        <v>0.10199999999999999</v>
      </c>
      <c r="I42">
        <f t="shared" si="0"/>
        <v>3.4550204874149778E-3</v>
      </c>
      <c r="J42">
        <f t="shared" si="1"/>
        <v>-1.9230769230769249E-2</v>
      </c>
      <c r="U42">
        <f t="shared" ref="U42:V42" si="31">(E42-E32)/E32</f>
        <v>7.837120456602796E-2</v>
      </c>
      <c r="V42">
        <f t="shared" si="31"/>
        <v>-3.7735849056603807E-2</v>
      </c>
    </row>
    <row r="43" spans="1:22" x14ac:dyDescent="0.3">
      <c r="A43" s="2">
        <v>49700</v>
      </c>
      <c r="B43" s="2">
        <v>96</v>
      </c>
      <c r="C43" s="3" t="s">
        <v>102</v>
      </c>
      <c r="D43" s="3" t="s">
        <v>42</v>
      </c>
      <c r="E43" s="2">
        <v>705.21</v>
      </c>
      <c r="F43" s="2">
        <v>9.9000000000000005E-2</v>
      </c>
      <c r="I43">
        <f t="shared" si="0"/>
        <v>3.3577577007896614E-3</v>
      </c>
      <c r="J43">
        <f t="shared" si="1"/>
        <v>-2.9411764705882245E-2</v>
      </c>
      <c r="U43">
        <f t="shared" ref="U43:V43" si="32">(E43-E33)/E33</f>
        <v>7.1064062452538018E-2</v>
      </c>
      <c r="V43">
        <f t="shared" si="32"/>
        <v>-3.8834951456310579E-2</v>
      </c>
    </row>
    <row r="44" spans="1:22" x14ac:dyDescent="0.3">
      <c r="A44" s="2">
        <v>49701</v>
      </c>
      <c r="B44" s="2">
        <v>96</v>
      </c>
      <c r="C44" s="3" t="s">
        <v>102</v>
      </c>
      <c r="D44" s="3" t="s">
        <v>43</v>
      </c>
      <c r="E44" s="2">
        <v>726.92</v>
      </c>
      <c r="F44" s="2">
        <v>0.1</v>
      </c>
      <c r="I44">
        <f t="shared" si="0"/>
        <v>3.0785156194608587E-2</v>
      </c>
      <c r="J44">
        <f t="shared" si="1"/>
        <v>1.0101010101010109E-2</v>
      </c>
      <c r="U44">
        <f t="shared" ref="U44:V44" si="33">(E44-E34)/E34</f>
        <v>0.10640629518576578</v>
      </c>
      <c r="V44">
        <f t="shared" si="33"/>
        <v>0</v>
      </c>
    </row>
    <row r="45" spans="1:22" x14ac:dyDescent="0.3">
      <c r="A45" s="2">
        <v>49702</v>
      </c>
      <c r="B45" s="2">
        <v>96</v>
      </c>
      <c r="C45" s="3" t="s">
        <v>102</v>
      </c>
      <c r="D45" s="3" t="s">
        <v>44</v>
      </c>
      <c r="E45" s="2">
        <v>736.6</v>
      </c>
      <c r="F45" s="2">
        <v>0.10100000000000001</v>
      </c>
      <c r="I45">
        <f t="shared" si="0"/>
        <v>1.3316458482364036E-2</v>
      </c>
      <c r="J45">
        <f t="shared" si="1"/>
        <v>1.0000000000000009E-2</v>
      </c>
      <c r="U45">
        <f t="shared" ref="U45:V45" si="34">(E45-E35)/E35</f>
        <v>0.12341386041971705</v>
      </c>
      <c r="V45">
        <f t="shared" si="34"/>
        <v>3.0612244897959211E-2</v>
      </c>
    </row>
    <row r="46" spans="1:22" x14ac:dyDescent="0.3">
      <c r="A46" s="2">
        <v>49703</v>
      </c>
      <c r="B46" s="2">
        <v>96</v>
      </c>
      <c r="C46" s="3" t="s">
        <v>102</v>
      </c>
      <c r="D46" s="3" t="s">
        <v>45</v>
      </c>
      <c r="E46" s="2">
        <v>736.92</v>
      </c>
      <c r="F46" s="2">
        <v>9.8000000000000004E-2</v>
      </c>
      <c r="I46">
        <f t="shared" si="0"/>
        <v>4.3442845506372026E-4</v>
      </c>
      <c r="J46">
        <f t="shared" si="1"/>
        <v>-2.9702970297029726E-2</v>
      </c>
      <c r="U46">
        <f t="shared" ref="U46:V46" si="35">(E46-E36)/E36</f>
        <v>6.5899097431150119E-2</v>
      </c>
      <c r="V46">
        <f t="shared" si="35"/>
        <v>-8.411214953271022E-2</v>
      </c>
    </row>
    <row r="47" spans="1:22" x14ac:dyDescent="0.3">
      <c r="A47" s="2">
        <v>49704</v>
      </c>
      <c r="B47" s="2">
        <v>96</v>
      </c>
      <c r="C47" s="3" t="s">
        <v>102</v>
      </c>
      <c r="D47" s="3" t="s">
        <v>46</v>
      </c>
      <c r="E47" s="2">
        <v>758.22</v>
      </c>
      <c r="F47" s="2">
        <v>0.1</v>
      </c>
      <c r="I47">
        <f t="shared" si="0"/>
        <v>2.8904087282201691E-2</v>
      </c>
      <c r="J47">
        <f t="shared" si="1"/>
        <v>2.0408163265306138E-2</v>
      </c>
      <c r="U47">
        <f t="shared" ref="U47:V47" si="36">(E47-E37)/E37</f>
        <v>9.7295185169105222E-2</v>
      </c>
      <c r="V47">
        <f t="shared" si="36"/>
        <v>-1.9607843137254784E-2</v>
      </c>
    </row>
    <row r="48" spans="1:22" x14ac:dyDescent="0.3">
      <c r="A48" s="2">
        <v>49705</v>
      </c>
      <c r="B48" s="2">
        <v>96</v>
      </c>
      <c r="C48" s="3" t="s">
        <v>102</v>
      </c>
      <c r="D48" s="3" t="s">
        <v>47</v>
      </c>
      <c r="E48" s="2">
        <v>759.47</v>
      </c>
      <c r="F48" s="2">
        <v>0.105</v>
      </c>
      <c r="I48">
        <f t="shared" si="0"/>
        <v>1.6485980322333887E-3</v>
      </c>
      <c r="J48">
        <f t="shared" si="1"/>
        <v>4.9999999999999906E-2</v>
      </c>
      <c r="U48">
        <f t="shared" ref="U48:V48" si="37">(E48-E38)/E38</f>
        <v>7.2455377315860908E-2</v>
      </c>
      <c r="V48">
        <f t="shared" si="37"/>
        <v>1.9417475728155359E-2</v>
      </c>
    </row>
    <row r="49" spans="1:22" x14ac:dyDescent="0.3">
      <c r="A49" s="2">
        <v>49706</v>
      </c>
      <c r="B49" s="2">
        <v>96</v>
      </c>
      <c r="C49" s="3" t="s">
        <v>102</v>
      </c>
      <c r="D49" s="3" t="s">
        <v>48</v>
      </c>
      <c r="E49" s="2">
        <v>766.82</v>
      </c>
      <c r="F49" s="2">
        <v>0.105</v>
      </c>
      <c r="I49">
        <f t="shared" si="0"/>
        <v>9.6778016248173365E-3</v>
      </c>
      <c r="J49">
        <f t="shared" si="1"/>
        <v>0</v>
      </c>
      <c r="U49">
        <f t="shared" ref="U49:V49" si="38">(E49-E39)/E39</f>
        <v>9.6710526315789469E-2</v>
      </c>
      <c r="V49">
        <f t="shared" si="38"/>
        <v>0</v>
      </c>
    </row>
    <row r="50" spans="1:22" x14ac:dyDescent="0.3">
      <c r="A50" s="2">
        <v>49707</v>
      </c>
      <c r="B50" s="2">
        <v>96</v>
      </c>
      <c r="C50" s="3" t="s">
        <v>102</v>
      </c>
      <c r="D50" s="3" t="s">
        <v>49</v>
      </c>
      <c r="E50" s="2">
        <v>784.95</v>
      </c>
      <c r="F50" s="2">
        <v>0.11899999999999999</v>
      </c>
      <c r="I50">
        <f t="shared" si="0"/>
        <v>2.3643097467463021E-2</v>
      </c>
      <c r="J50">
        <f t="shared" si="1"/>
        <v>0.13333333333333333</v>
      </c>
      <c r="U50">
        <f t="shared" ref="U50:V50" si="39">(E50-E40)/E40</f>
        <v>0.12223890199442418</v>
      </c>
      <c r="V50">
        <f t="shared" si="39"/>
        <v>0.13333333333333333</v>
      </c>
    </row>
    <row r="51" spans="1:22" x14ac:dyDescent="0.3">
      <c r="A51" s="2">
        <v>49708</v>
      </c>
      <c r="B51" s="2">
        <v>96</v>
      </c>
      <c r="C51" s="3" t="s">
        <v>102</v>
      </c>
      <c r="D51" s="3" t="s">
        <v>50</v>
      </c>
      <c r="E51" s="2">
        <v>786.85</v>
      </c>
      <c r="F51" s="2">
        <v>0.13300000000000001</v>
      </c>
      <c r="I51">
        <f t="shared" si="0"/>
        <v>2.4205363398942317E-3</v>
      </c>
      <c r="J51">
        <f t="shared" si="1"/>
        <v>0.11764705882352952</v>
      </c>
      <c r="U51">
        <f t="shared" ref="U51:V51" si="40">(E51-E41)/E41</f>
        <v>0.12338135145553457</v>
      </c>
      <c r="V51">
        <f t="shared" si="40"/>
        <v>0.27884615384615397</v>
      </c>
    </row>
    <row r="52" spans="1:22" x14ac:dyDescent="0.3">
      <c r="A52" s="2">
        <v>49709</v>
      </c>
      <c r="B52" s="2">
        <v>96</v>
      </c>
      <c r="C52" s="3" t="s">
        <v>102</v>
      </c>
      <c r="D52" s="3" t="s">
        <v>51</v>
      </c>
      <c r="E52" s="2">
        <v>791.17</v>
      </c>
      <c r="F52" s="2">
        <v>0.125</v>
      </c>
      <c r="I52">
        <f t="shared" si="0"/>
        <v>5.4902459172649631E-3</v>
      </c>
      <c r="J52">
        <f t="shared" si="1"/>
        <v>-6.0150375939849676E-2</v>
      </c>
      <c r="U52">
        <f t="shared" ref="U52:V52" si="41">(E52-E42)/E42</f>
        <v>0.12565981361599193</v>
      </c>
      <c r="V52">
        <f t="shared" si="41"/>
        <v>0.22549019607843146</v>
      </c>
    </row>
    <row r="53" spans="1:22" x14ac:dyDescent="0.3">
      <c r="A53" s="2">
        <v>49710</v>
      </c>
      <c r="B53" s="2">
        <v>96</v>
      </c>
      <c r="C53" s="3" t="s">
        <v>102</v>
      </c>
      <c r="D53" s="3" t="s">
        <v>52</v>
      </c>
      <c r="E53" s="2">
        <v>796.01</v>
      </c>
      <c r="F53" s="2">
        <v>0.13</v>
      </c>
      <c r="I53">
        <f t="shared" si="0"/>
        <v>6.1175221507388201E-3</v>
      </c>
      <c r="J53">
        <f t="shared" si="1"/>
        <v>4.0000000000000036E-2</v>
      </c>
      <c r="U53">
        <f t="shared" ref="U53:V53" si="42">(E53-E43)/E43</f>
        <v>0.12875597339799486</v>
      </c>
      <c r="V53">
        <f t="shared" si="42"/>
        <v>0.31313131313131309</v>
      </c>
    </row>
    <row r="54" spans="1:22" x14ac:dyDescent="0.3">
      <c r="A54" s="2">
        <v>49711</v>
      </c>
      <c r="B54" s="2">
        <v>96</v>
      </c>
      <c r="C54" s="3" t="s">
        <v>102</v>
      </c>
      <c r="D54" s="3" t="s">
        <v>53</v>
      </c>
      <c r="E54" s="2">
        <v>774.32</v>
      </c>
      <c r="F54" s="2">
        <v>0.126</v>
      </c>
      <c r="I54">
        <f t="shared" si="0"/>
        <v>-2.7248401401992365E-2</v>
      </c>
      <c r="J54">
        <f t="shared" si="1"/>
        <v>-3.0769230769230795E-2</v>
      </c>
      <c r="U54">
        <f t="shared" ref="U54:V54" si="43">(E54-E44)/E44</f>
        <v>6.520662521322855E-2</v>
      </c>
      <c r="V54">
        <f t="shared" si="43"/>
        <v>0.25999999999999995</v>
      </c>
    </row>
    <row r="55" spans="1:22" x14ac:dyDescent="0.3">
      <c r="A55" s="2">
        <v>49712</v>
      </c>
      <c r="B55" s="2">
        <v>96</v>
      </c>
      <c r="C55" s="3" t="s">
        <v>102</v>
      </c>
      <c r="D55" s="3" t="s">
        <v>54</v>
      </c>
      <c r="E55" s="2">
        <v>779.04</v>
      </c>
      <c r="F55" s="2">
        <v>0.13500000000000001</v>
      </c>
      <c r="I55">
        <f t="shared" si="0"/>
        <v>6.0956710403966231E-3</v>
      </c>
      <c r="J55">
        <f t="shared" si="1"/>
        <v>7.1428571428571494E-2</v>
      </c>
      <c r="U55">
        <f t="shared" ref="U55:V55" si="44">(E55-E45)/E45</f>
        <v>5.7616073852837277E-2</v>
      </c>
      <c r="V55">
        <f t="shared" si="44"/>
        <v>0.33663366336633666</v>
      </c>
    </row>
    <row r="56" spans="1:22" x14ac:dyDescent="0.3">
      <c r="A56" s="2">
        <v>49713</v>
      </c>
      <c r="B56" s="2">
        <v>96</v>
      </c>
      <c r="C56" s="3" t="s">
        <v>102</v>
      </c>
      <c r="D56" s="3" t="s">
        <v>55</v>
      </c>
      <c r="E56" s="2">
        <v>788.02</v>
      </c>
      <c r="F56" s="2">
        <v>0.13600000000000001</v>
      </c>
      <c r="I56">
        <f t="shared" si="0"/>
        <v>1.1527007599096348E-2</v>
      </c>
      <c r="J56">
        <f t="shared" si="1"/>
        <v>7.4074074074074138E-3</v>
      </c>
      <c r="U56">
        <f t="shared" ref="U56:V56" si="45">(E56-E46)/E46</f>
        <v>6.9342669489225461E-2</v>
      </c>
      <c r="V56">
        <f t="shared" si="45"/>
        <v>0.38775510204081637</v>
      </c>
    </row>
    <row r="57" spans="1:22" x14ac:dyDescent="0.3">
      <c r="A57" s="2">
        <v>49714</v>
      </c>
      <c r="B57" s="2">
        <v>96</v>
      </c>
      <c r="C57" s="3" t="s">
        <v>102</v>
      </c>
      <c r="D57" s="3" t="s">
        <v>56</v>
      </c>
      <c r="E57" s="2">
        <v>787.32</v>
      </c>
      <c r="F57" s="2">
        <v>0.13300000000000001</v>
      </c>
      <c r="I57">
        <f t="shared" si="0"/>
        <v>-8.8830232735201116E-4</v>
      </c>
      <c r="J57">
        <f t="shared" si="1"/>
        <v>-2.2058823529411783E-2</v>
      </c>
      <c r="U57">
        <f t="shared" ref="U57:V57" si="46">(E57-E47)/E47</f>
        <v>3.8379362190393319E-2</v>
      </c>
      <c r="V57">
        <f t="shared" si="46"/>
        <v>0.33</v>
      </c>
    </row>
    <row r="58" spans="1:22" x14ac:dyDescent="0.3">
      <c r="A58" s="2">
        <v>49715</v>
      </c>
      <c r="B58" s="2">
        <v>96</v>
      </c>
      <c r="C58" s="3" t="s">
        <v>102</v>
      </c>
      <c r="D58" s="3" t="s">
        <v>57</v>
      </c>
      <c r="E58" s="2">
        <v>792.31</v>
      </c>
      <c r="F58" s="2">
        <v>0.13</v>
      </c>
      <c r="I58">
        <f t="shared" si="0"/>
        <v>6.3379566123049017E-3</v>
      </c>
      <c r="J58">
        <f t="shared" si="1"/>
        <v>-2.2556390977443629E-2</v>
      </c>
      <c r="U58">
        <f t="shared" ref="U58:V58" si="47">(E58-E48)/E48</f>
        <v>4.3240681001224426E-2</v>
      </c>
      <c r="V58">
        <f t="shared" si="47"/>
        <v>0.23809523809523819</v>
      </c>
    </row>
    <row r="59" spans="1:22" x14ac:dyDescent="0.3">
      <c r="A59" s="2">
        <v>49716</v>
      </c>
      <c r="B59" s="2">
        <v>96</v>
      </c>
      <c r="C59" s="3" t="s">
        <v>102</v>
      </c>
      <c r="D59" s="3" t="s">
        <v>58</v>
      </c>
      <c r="E59" s="2">
        <v>790.77</v>
      </c>
      <c r="F59" s="2">
        <v>0.127</v>
      </c>
      <c r="I59">
        <f t="shared" si="0"/>
        <v>-1.9436836591737625E-3</v>
      </c>
      <c r="J59">
        <f t="shared" si="1"/>
        <v>-2.3076923076923096E-2</v>
      </c>
      <c r="U59">
        <f t="shared" ref="U59:V59" si="48">(E59-E49)/E49</f>
        <v>3.1232883858010915E-2</v>
      </c>
      <c r="V59">
        <f t="shared" si="48"/>
        <v>0.20952380952380958</v>
      </c>
    </row>
    <row r="60" spans="1:22" x14ac:dyDescent="0.3">
      <c r="A60" s="2">
        <v>49717</v>
      </c>
      <c r="B60" s="2">
        <v>96</v>
      </c>
      <c r="C60" s="3" t="s">
        <v>102</v>
      </c>
      <c r="D60" s="3" t="s">
        <v>59</v>
      </c>
      <c r="E60" s="2">
        <v>800.06</v>
      </c>
      <c r="F60" s="2">
        <v>0.128</v>
      </c>
      <c r="I60">
        <f t="shared" si="0"/>
        <v>1.1748043046650686E-2</v>
      </c>
      <c r="J60">
        <f t="shared" si="1"/>
        <v>7.8740157480315029E-3</v>
      </c>
      <c r="U60">
        <f t="shared" ref="U60:V60" si="49">(E60-E50)/E50</f>
        <v>1.9249633734632652E-2</v>
      </c>
      <c r="V60">
        <f t="shared" si="49"/>
        <v>7.5630252100840401E-2</v>
      </c>
    </row>
    <row r="61" spans="1:22" x14ac:dyDescent="0.3">
      <c r="A61" s="2">
        <v>49718</v>
      </c>
      <c r="B61" s="2">
        <v>96</v>
      </c>
      <c r="C61" s="3" t="s">
        <v>102</v>
      </c>
      <c r="D61" s="3" t="s">
        <v>60</v>
      </c>
      <c r="E61" s="2">
        <v>769.62</v>
      </c>
      <c r="F61" s="2">
        <v>0.11799999999999999</v>
      </c>
      <c r="I61">
        <f t="shared" si="0"/>
        <v>-3.8047146464015129E-2</v>
      </c>
      <c r="J61">
        <f t="shared" si="1"/>
        <v>-7.8125000000000069E-2</v>
      </c>
      <c r="U61">
        <f t="shared" ref="U61:V61" si="50">(E61-E51)/E51</f>
        <v>-2.1897439156128892E-2</v>
      </c>
      <c r="V61">
        <f t="shared" si="50"/>
        <v>-0.11278195488721814</v>
      </c>
    </row>
    <row r="62" spans="1:22" x14ac:dyDescent="0.3">
      <c r="A62" s="2">
        <v>49719</v>
      </c>
      <c r="B62" s="2">
        <v>96</v>
      </c>
      <c r="C62" s="3" t="s">
        <v>102</v>
      </c>
      <c r="D62" s="3" t="s">
        <v>61</v>
      </c>
      <c r="E62" s="2">
        <v>780.21</v>
      </c>
      <c r="F62" s="2">
        <v>0.12</v>
      </c>
      <c r="I62">
        <f t="shared" si="0"/>
        <v>1.3760037421064982E-2</v>
      </c>
      <c r="J62">
        <f t="shared" si="1"/>
        <v>1.6949152542372899E-2</v>
      </c>
      <c r="U62">
        <f t="shared" ref="U62:V62" si="51">(E62-E52)/E52</f>
        <v>-1.3852901399193502E-2</v>
      </c>
      <c r="V62">
        <f t="shared" si="51"/>
        <v>-4.0000000000000036E-2</v>
      </c>
    </row>
    <row r="63" spans="1:22" x14ac:dyDescent="0.3">
      <c r="A63" s="2">
        <v>49720</v>
      </c>
      <c r="B63" s="2">
        <v>96</v>
      </c>
      <c r="C63" s="3" t="s">
        <v>102</v>
      </c>
      <c r="D63" s="3" t="s">
        <v>62</v>
      </c>
      <c r="E63" s="2">
        <v>787.48</v>
      </c>
      <c r="F63" s="2">
        <v>0.11899999999999999</v>
      </c>
      <c r="I63">
        <f t="shared" si="0"/>
        <v>9.3180041270939633E-3</v>
      </c>
      <c r="J63">
        <f t="shared" si="1"/>
        <v>-8.3333333333333419E-3</v>
      </c>
      <c r="U63">
        <f t="shared" ref="U63:V63" si="52">(E63-E53)/E53</f>
        <v>-1.07159457795756E-2</v>
      </c>
      <c r="V63">
        <f t="shared" si="52"/>
        <v>-8.4615384615384689E-2</v>
      </c>
    </row>
    <row r="64" spans="1:22" x14ac:dyDescent="0.3">
      <c r="A64" s="2">
        <v>49721</v>
      </c>
      <c r="B64" s="2">
        <v>96</v>
      </c>
      <c r="C64" s="3" t="s">
        <v>102</v>
      </c>
      <c r="D64" s="3" t="s">
        <v>63</v>
      </c>
      <c r="E64" s="2">
        <v>810.44</v>
      </c>
      <c r="F64" s="2">
        <v>0.129</v>
      </c>
      <c r="I64">
        <f t="shared" si="0"/>
        <v>2.9156296032915169E-2</v>
      </c>
      <c r="J64">
        <f t="shared" si="1"/>
        <v>8.4033613445378227E-2</v>
      </c>
      <c r="U64">
        <f t="shared" ref="U64:V64" si="53">(E64-E54)/E54</f>
        <v>4.6647380927781798E-2</v>
      </c>
      <c r="V64">
        <f t="shared" si="53"/>
        <v>2.3809523809523829E-2</v>
      </c>
    </row>
    <row r="65" spans="1:22" x14ac:dyDescent="0.3">
      <c r="A65" s="2">
        <v>49722</v>
      </c>
      <c r="B65" s="2">
        <v>96</v>
      </c>
      <c r="C65" s="3" t="s">
        <v>102</v>
      </c>
      <c r="D65" s="3" t="s">
        <v>64</v>
      </c>
      <c r="E65" s="2">
        <v>809.22</v>
      </c>
      <c r="F65" s="2">
        <v>0.126</v>
      </c>
      <c r="I65">
        <f t="shared" si="0"/>
        <v>-1.5053551157396317E-3</v>
      </c>
      <c r="J65">
        <f t="shared" si="1"/>
        <v>-2.3255813953488393E-2</v>
      </c>
      <c r="U65">
        <f t="shared" ref="U65:V65" si="54">(E65-E55)/E55</f>
        <v>3.873998767714118E-2</v>
      </c>
      <c r="V65">
        <f t="shared" si="54"/>
        <v>-6.6666666666666721E-2</v>
      </c>
    </row>
    <row r="66" spans="1:22" x14ac:dyDescent="0.3">
      <c r="A66" s="2">
        <v>49723</v>
      </c>
      <c r="B66" s="2">
        <v>96</v>
      </c>
      <c r="C66" s="3" t="s">
        <v>102</v>
      </c>
      <c r="D66" s="3" t="s">
        <v>65</v>
      </c>
      <c r="E66" s="2">
        <v>809.08</v>
      </c>
      <c r="F66" s="2">
        <v>0.126</v>
      </c>
      <c r="I66">
        <f t="shared" si="0"/>
        <v>-1.7300610464396129E-4</v>
      </c>
      <c r="J66">
        <f t="shared" si="1"/>
        <v>0</v>
      </c>
      <c r="U66">
        <f t="shared" ref="U66:V66" si="55">(E66-E56)/E56</f>
        <v>2.6725210020050329E-2</v>
      </c>
      <c r="V66">
        <f t="shared" si="55"/>
        <v>-7.352941176470594E-2</v>
      </c>
    </row>
    <row r="67" spans="1:22" x14ac:dyDescent="0.3">
      <c r="A67" s="2">
        <v>49724</v>
      </c>
      <c r="B67" s="2">
        <v>96</v>
      </c>
      <c r="C67" s="3" t="s">
        <v>102</v>
      </c>
      <c r="D67" s="3" t="s">
        <v>66</v>
      </c>
      <c r="E67" s="2">
        <v>808.99</v>
      </c>
      <c r="F67" s="2">
        <v>0.123</v>
      </c>
      <c r="I67">
        <f t="shared" si="0"/>
        <v>-1.1123745488707152E-4</v>
      </c>
      <c r="J67">
        <f t="shared" si="1"/>
        <v>-2.3809523809523829E-2</v>
      </c>
      <c r="U67">
        <f t="shared" ref="U67:V67" si="56">(E67-E57)/E57</f>
        <v>2.752375146065127E-2</v>
      </c>
      <c r="V67">
        <f t="shared" si="56"/>
        <v>-7.5187969924812095E-2</v>
      </c>
    </row>
    <row r="68" spans="1:22" x14ac:dyDescent="0.3">
      <c r="A68" s="2">
        <v>49725</v>
      </c>
      <c r="B68" s="2">
        <v>96</v>
      </c>
      <c r="C68" s="3" t="s">
        <v>102</v>
      </c>
      <c r="D68" s="3" t="s">
        <v>67</v>
      </c>
      <c r="E68" s="2">
        <v>822.22</v>
      </c>
      <c r="F68" s="2">
        <v>0.13200000000000001</v>
      </c>
      <c r="I68">
        <f t="shared" ref="I68:I97" si="57">(E68-E67)/E67</f>
        <v>1.6353725015142359E-2</v>
      </c>
      <c r="J68">
        <f t="shared" ref="J68:J97" si="58">(F68-F67)/F67</f>
        <v>7.3170731707317138E-2</v>
      </c>
      <c r="U68">
        <f t="shared" ref="U68:V68" si="59">(E68-E58)/E58</f>
        <v>3.7750375484343353E-2</v>
      </c>
      <c r="V68">
        <f t="shared" si="59"/>
        <v>1.5384615384615398E-2</v>
      </c>
    </row>
    <row r="69" spans="1:22" x14ac:dyDescent="0.3">
      <c r="A69" s="2">
        <v>49726</v>
      </c>
      <c r="B69" s="2">
        <v>96</v>
      </c>
      <c r="C69" s="3" t="s">
        <v>102</v>
      </c>
      <c r="D69" s="3" t="s">
        <v>68</v>
      </c>
      <c r="E69" s="2">
        <v>813.62</v>
      </c>
      <c r="F69" s="2">
        <v>0.13100000000000001</v>
      </c>
      <c r="I69">
        <f t="shared" si="57"/>
        <v>-1.0459487728345238E-2</v>
      </c>
      <c r="J69">
        <f t="shared" si="58"/>
        <v>-7.575757575757582E-3</v>
      </c>
      <c r="U69">
        <f t="shared" ref="U69:V69" si="60">(E69-E59)/E59</f>
        <v>2.8895886288048386E-2</v>
      </c>
      <c r="V69">
        <f t="shared" si="60"/>
        <v>3.1496062992126012E-2</v>
      </c>
    </row>
    <row r="70" spans="1:22" x14ac:dyDescent="0.3">
      <c r="A70" s="2">
        <v>49727</v>
      </c>
      <c r="B70" s="2">
        <v>96</v>
      </c>
      <c r="C70" s="3" t="s">
        <v>102</v>
      </c>
      <c r="D70" s="3" t="s">
        <v>69</v>
      </c>
      <c r="E70" s="2">
        <v>820.03</v>
      </c>
      <c r="F70" s="2">
        <v>0.13</v>
      </c>
      <c r="I70">
        <f t="shared" si="57"/>
        <v>7.878370738182405E-3</v>
      </c>
      <c r="J70">
        <f t="shared" si="58"/>
        <v>-7.6335877862595486E-3</v>
      </c>
      <c r="U70">
        <f t="shared" ref="U70:V70" si="61">(E70-E60)/E60</f>
        <v>2.4960627952903568E-2</v>
      </c>
      <c r="V70">
        <f t="shared" si="61"/>
        <v>1.5625000000000014E-2</v>
      </c>
    </row>
    <row r="71" spans="1:22" x14ac:dyDescent="0.3">
      <c r="A71" s="2">
        <v>49728</v>
      </c>
      <c r="B71" s="2">
        <v>96</v>
      </c>
      <c r="C71" s="3" t="s">
        <v>102</v>
      </c>
      <c r="D71" s="3" t="s">
        <v>70</v>
      </c>
      <c r="E71" s="2">
        <v>819.27</v>
      </c>
      <c r="F71" s="2">
        <v>0.128</v>
      </c>
      <c r="I71">
        <f t="shared" si="57"/>
        <v>-9.2679536114531288E-4</v>
      </c>
      <c r="J71">
        <f t="shared" si="58"/>
        <v>-1.5384615384615398E-2</v>
      </c>
      <c r="U71">
        <f t="shared" ref="U71:V71" si="62">(E71-E61)/E61</f>
        <v>6.4512356747485747E-2</v>
      </c>
      <c r="V71">
        <f t="shared" si="62"/>
        <v>8.4745762711864486E-2</v>
      </c>
    </row>
    <row r="72" spans="1:22" x14ac:dyDescent="0.3">
      <c r="A72" s="2">
        <v>49729</v>
      </c>
      <c r="B72" s="2">
        <v>96</v>
      </c>
      <c r="C72" s="3" t="s">
        <v>102</v>
      </c>
      <c r="D72" s="3" t="s">
        <v>71</v>
      </c>
      <c r="E72" s="2">
        <v>800.56</v>
      </c>
      <c r="F72" s="2">
        <v>0.122</v>
      </c>
      <c r="I72">
        <f t="shared" si="57"/>
        <v>-2.2837404030417369E-2</v>
      </c>
      <c r="J72">
        <f t="shared" si="58"/>
        <v>-4.6875000000000042E-2</v>
      </c>
      <c r="U72">
        <f t="shared" ref="U72:V72" si="63">(E72-E62)/E62</f>
        <v>2.6082721318619228E-2</v>
      </c>
      <c r="V72">
        <f t="shared" si="63"/>
        <v>1.6666666666666684E-2</v>
      </c>
    </row>
    <row r="73" spans="1:22" x14ac:dyDescent="0.3">
      <c r="A73" s="2">
        <v>49730</v>
      </c>
      <c r="B73" s="2">
        <v>96</v>
      </c>
      <c r="C73" s="3" t="s">
        <v>102</v>
      </c>
      <c r="D73" s="3" t="s">
        <v>72</v>
      </c>
      <c r="E73" s="2">
        <v>796.73</v>
      </c>
      <c r="F73" s="2">
        <v>0.11899999999999999</v>
      </c>
      <c r="I73">
        <f t="shared" si="57"/>
        <v>-4.7841510942339457E-3</v>
      </c>
      <c r="J73">
        <f t="shared" si="58"/>
        <v>-2.4590163934426253E-2</v>
      </c>
      <c r="U73">
        <f t="shared" ref="U73:V73" si="64">(E73-E63)/E63</f>
        <v>1.1746330065525473E-2</v>
      </c>
      <c r="V73">
        <f t="shared" si="64"/>
        <v>0</v>
      </c>
    </row>
    <row r="74" spans="1:22" x14ac:dyDescent="0.3">
      <c r="A74" s="2">
        <v>49731</v>
      </c>
      <c r="B74" s="2">
        <v>96</v>
      </c>
      <c r="C74" s="3" t="s">
        <v>102</v>
      </c>
      <c r="D74" s="3" t="s">
        <v>73</v>
      </c>
      <c r="E74" s="2">
        <v>802.19</v>
      </c>
      <c r="F74" s="2">
        <v>0.122</v>
      </c>
      <c r="I74">
        <f t="shared" si="57"/>
        <v>6.8530116852635603E-3</v>
      </c>
      <c r="J74">
        <f t="shared" si="58"/>
        <v>2.521008403361347E-2</v>
      </c>
      <c r="U74">
        <f t="shared" ref="U74:V74" si="65">(E74-E64)/E64</f>
        <v>-1.0179655495780069E-2</v>
      </c>
      <c r="V74">
        <f t="shared" si="65"/>
        <v>-5.4263565891472916E-2</v>
      </c>
    </row>
    <row r="75" spans="1:22" x14ac:dyDescent="0.3">
      <c r="A75" s="2">
        <v>49732</v>
      </c>
      <c r="B75" s="2">
        <v>96</v>
      </c>
      <c r="C75" s="3" t="s">
        <v>102</v>
      </c>
      <c r="D75" s="3" t="s">
        <v>74</v>
      </c>
      <c r="E75" s="2">
        <v>794.03</v>
      </c>
      <c r="F75" s="2">
        <v>0.12</v>
      </c>
      <c r="I75">
        <f t="shared" si="57"/>
        <v>-1.0172153729166508E-2</v>
      </c>
      <c r="J75">
        <f t="shared" si="58"/>
        <v>-1.6393442622950834E-2</v>
      </c>
      <c r="U75">
        <f t="shared" ref="U75:V75" si="66">(E75-E65)/E65</f>
        <v>-1.8771162353871697E-2</v>
      </c>
      <c r="V75">
        <f t="shared" si="66"/>
        <v>-4.7619047619047658E-2</v>
      </c>
    </row>
    <row r="76" spans="1:22" x14ac:dyDescent="0.3">
      <c r="A76" s="2">
        <v>49733</v>
      </c>
      <c r="B76" s="2">
        <v>96</v>
      </c>
      <c r="C76" s="3" t="s">
        <v>102</v>
      </c>
      <c r="D76" s="3" t="s">
        <v>75</v>
      </c>
      <c r="E76" s="2">
        <v>790.14</v>
      </c>
      <c r="F76" s="2">
        <v>0.122</v>
      </c>
      <c r="I76">
        <f t="shared" si="57"/>
        <v>-4.899059229500128E-3</v>
      </c>
      <c r="J76">
        <f t="shared" si="58"/>
        <v>1.6666666666666684E-2</v>
      </c>
      <c r="U76">
        <f t="shared" ref="U76:V76" si="67">(E76-E66)/E66</f>
        <v>-2.3409304395115505E-2</v>
      </c>
      <c r="V76">
        <f t="shared" si="67"/>
        <v>-3.1746031746031772E-2</v>
      </c>
    </row>
    <row r="77" spans="1:22" x14ac:dyDescent="0.3">
      <c r="A77" s="2">
        <v>49734</v>
      </c>
      <c r="B77" s="2">
        <v>96</v>
      </c>
      <c r="C77" s="3" t="s">
        <v>102</v>
      </c>
      <c r="D77" s="3" t="s">
        <v>76</v>
      </c>
      <c r="E77" s="2">
        <v>787.76</v>
      </c>
      <c r="F77" s="2">
        <v>0.11899999999999999</v>
      </c>
      <c r="I77">
        <f t="shared" si="57"/>
        <v>-3.012124433644665E-3</v>
      </c>
      <c r="J77">
        <f t="shared" si="58"/>
        <v>-2.4590163934426253E-2</v>
      </c>
      <c r="U77">
        <f t="shared" ref="U77:V77" si="68">(E77-E67)/E67</f>
        <v>-2.624259879602964E-2</v>
      </c>
      <c r="V77">
        <f t="shared" si="68"/>
        <v>-3.2520325203252064E-2</v>
      </c>
    </row>
    <row r="78" spans="1:22" x14ac:dyDescent="0.3">
      <c r="A78" s="2">
        <v>49735</v>
      </c>
      <c r="B78" s="2">
        <v>96</v>
      </c>
      <c r="C78" s="3" t="s">
        <v>102</v>
      </c>
      <c r="D78" s="3" t="s">
        <v>77</v>
      </c>
      <c r="E78" s="2">
        <v>799.97</v>
      </c>
      <c r="F78" s="2">
        <v>0.123</v>
      </c>
      <c r="I78">
        <f t="shared" si="57"/>
        <v>1.5499644561795516E-2</v>
      </c>
      <c r="J78">
        <f t="shared" si="58"/>
        <v>3.3613445378151294E-2</v>
      </c>
      <c r="U78">
        <f t="shared" ref="U78:V78" si="69">(E78-E68)/E68</f>
        <v>-2.7060883948334995E-2</v>
      </c>
      <c r="V78">
        <f t="shared" si="69"/>
        <v>-6.8181818181818232E-2</v>
      </c>
    </row>
    <row r="79" spans="1:22" x14ac:dyDescent="0.3">
      <c r="A79" s="2">
        <v>49736</v>
      </c>
      <c r="B79" s="2">
        <v>96</v>
      </c>
      <c r="C79" s="3" t="s">
        <v>102</v>
      </c>
      <c r="D79" s="3" t="s">
        <v>78</v>
      </c>
      <c r="E79" s="2">
        <v>800.76</v>
      </c>
      <c r="F79" s="2">
        <v>0.121</v>
      </c>
      <c r="I79">
        <f t="shared" si="57"/>
        <v>9.8753703263867836E-4</v>
      </c>
      <c r="J79">
        <f t="shared" si="58"/>
        <v>-1.6260162601626032E-2</v>
      </c>
      <c r="U79">
        <f t="shared" ref="U79:V79" si="70">(E79-E69)/E69</f>
        <v>-1.5805904476291158E-2</v>
      </c>
      <c r="V79">
        <f t="shared" si="70"/>
        <v>-7.6335877862595491E-2</v>
      </c>
    </row>
    <row r="80" spans="1:22" x14ac:dyDescent="0.3">
      <c r="A80" s="2">
        <v>49737</v>
      </c>
      <c r="B80" s="2">
        <v>96</v>
      </c>
      <c r="C80" s="3" t="s">
        <v>102</v>
      </c>
      <c r="D80" s="3" t="s">
        <v>79</v>
      </c>
      <c r="E80" s="2">
        <v>796.77</v>
      </c>
      <c r="F80" s="2">
        <v>0.121</v>
      </c>
      <c r="I80">
        <f t="shared" si="57"/>
        <v>-4.9827663719466623E-3</v>
      </c>
      <c r="J80">
        <f t="shared" si="58"/>
        <v>0</v>
      </c>
      <c r="U80">
        <f t="shared" ref="U80:V80" si="71">(E80-E70)/E70</f>
        <v>-2.8364815921368719E-2</v>
      </c>
      <c r="V80">
        <f t="shared" si="71"/>
        <v>-6.923076923076929E-2</v>
      </c>
    </row>
    <row r="81" spans="1:22" x14ac:dyDescent="0.3">
      <c r="A81" s="2">
        <v>49738</v>
      </c>
      <c r="B81" s="2">
        <v>96</v>
      </c>
      <c r="C81" s="3" t="s">
        <v>102</v>
      </c>
      <c r="D81" s="3" t="s">
        <v>80</v>
      </c>
      <c r="E81" s="2">
        <v>778.98</v>
      </c>
      <c r="F81" s="2">
        <v>0.11899999999999999</v>
      </c>
      <c r="I81">
        <f t="shared" si="57"/>
        <v>-2.2327647878308626E-2</v>
      </c>
      <c r="J81">
        <f t="shared" si="58"/>
        <v>-1.6528925619834725E-2</v>
      </c>
      <c r="U81">
        <f t="shared" ref="U81:V81" si="72">(E81-E71)/E71</f>
        <v>-4.9177926690834477E-2</v>
      </c>
      <c r="V81">
        <f t="shared" si="72"/>
        <v>-7.0312500000000056E-2</v>
      </c>
    </row>
    <row r="82" spans="1:22" x14ac:dyDescent="0.3">
      <c r="A82" s="2">
        <v>49739</v>
      </c>
      <c r="B82" s="2">
        <v>96</v>
      </c>
      <c r="C82" s="3" t="s">
        <v>102</v>
      </c>
      <c r="D82" s="3" t="s">
        <v>81</v>
      </c>
      <c r="E82" s="2">
        <v>762.13</v>
      </c>
      <c r="F82" s="2">
        <v>0.113</v>
      </c>
      <c r="I82">
        <f t="shared" si="57"/>
        <v>-2.1630850599501941E-2</v>
      </c>
      <c r="J82">
        <f t="shared" si="58"/>
        <v>-5.0420168067226823E-2</v>
      </c>
      <c r="U82">
        <f t="shared" ref="U82:V82" si="73">(E82-E72)/E72</f>
        <v>-4.8003897271909603E-2</v>
      </c>
      <c r="V82">
        <f t="shared" si="73"/>
        <v>-7.3770491803278646E-2</v>
      </c>
    </row>
    <row r="83" spans="1:22" x14ac:dyDescent="0.3">
      <c r="A83" s="2">
        <v>49740</v>
      </c>
      <c r="B83" s="2">
        <v>96</v>
      </c>
      <c r="C83" s="3" t="s">
        <v>102</v>
      </c>
      <c r="D83" s="3" t="s">
        <v>82</v>
      </c>
      <c r="E83" s="2">
        <v>764.7</v>
      </c>
      <c r="F83" s="2">
        <v>0.112</v>
      </c>
      <c r="I83">
        <f t="shared" si="57"/>
        <v>3.3721281146261795E-3</v>
      </c>
      <c r="J83">
        <f t="shared" si="58"/>
        <v>-8.8495575221239006E-3</v>
      </c>
      <c r="U83">
        <f t="shared" ref="U83:V83" si="74">(E83-E73)/E73</f>
        <v>-4.0201824959522015E-2</v>
      </c>
      <c r="V83">
        <f t="shared" si="74"/>
        <v>-5.8823529411764643E-2</v>
      </c>
    </row>
    <row r="84" spans="1:22" x14ac:dyDescent="0.3">
      <c r="A84" s="2">
        <v>49741</v>
      </c>
      <c r="B84" s="2">
        <v>96</v>
      </c>
      <c r="C84" s="3" t="s">
        <v>102</v>
      </c>
      <c r="D84" s="3" t="s">
        <v>83</v>
      </c>
      <c r="E84" s="2">
        <v>743.49</v>
      </c>
      <c r="F84" s="2">
        <v>0.11</v>
      </c>
      <c r="I84">
        <f t="shared" si="57"/>
        <v>-2.7736367202824682E-2</v>
      </c>
      <c r="J84">
        <f t="shared" si="58"/>
        <v>-1.7857142857142873E-2</v>
      </c>
      <c r="U84">
        <f t="shared" ref="U84:V84" si="75">(E84-E74)/E74</f>
        <v>-7.317468430172408E-2</v>
      </c>
      <c r="V84">
        <f t="shared" si="75"/>
        <v>-9.8360655737704888E-2</v>
      </c>
    </row>
    <row r="85" spans="1:22" x14ac:dyDescent="0.3">
      <c r="A85" s="2">
        <v>49742</v>
      </c>
      <c r="B85" s="2">
        <v>96</v>
      </c>
      <c r="C85" s="3" t="s">
        <v>102</v>
      </c>
      <c r="D85" s="3" t="s">
        <v>84</v>
      </c>
      <c r="E85" s="2">
        <v>754.25</v>
      </c>
      <c r="F85" s="2">
        <v>0.113</v>
      </c>
      <c r="I85">
        <f t="shared" si="57"/>
        <v>1.4472286110102343E-2</v>
      </c>
      <c r="J85">
        <f t="shared" si="58"/>
        <v>2.7272727272727296E-2</v>
      </c>
      <c r="U85">
        <f t="shared" ref="U85:V85" si="76">(E85-E75)/E75</f>
        <v>-5.0098862763371631E-2</v>
      </c>
      <c r="V85">
        <f t="shared" si="76"/>
        <v>-5.8333333333333272E-2</v>
      </c>
    </row>
    <row r="86" spans="1:22" x14ac:dyDescent="0.3">
      <c r="A86" s="2">
        <v>49743</v>
      </c>
      <c r="B86" s="2">
        <v>96</v>
      </c>
      <c r="C86" s="3" t="s">
        <v>102</v>
      </c>
      <c r="D86" s="3" t="s">
        <v>85</v>
      </c>
      <c r="E86" s="2">
        <v>749.46</v>
      </c>
      <c r="F86" s="2">
        <v>0.11</v>
      </c>
      <c r="I86">
        <f t="shared" si="57"/>
        <v>-6.3506794829300151E-3</v>
      </c>
      <c r="J86">
        <f t="shared" si="58"/>
        <v>-2.6548672566371705E-2</v>
      </c>
      <c r="U86">
        <f t="shared" ref="U86:V86" si="77">(E86-E76)/E76</f>
        <v>-5.1484547042296241E-2</v>
      </c>
      <c r="V86">
        <f t="shared" si="77"/>
        <v>-9.8360655737704888E-2</v>
      </c>
    </row>
    <row r="87" spans="1:22" x14ac:dyDescent="0.3">
      <c r="A87" s="2">
        <v>49744</v>
      </c>
      <c r="B87" s="2">
        <v>96</v>
      </c>
      <c r="C87" s="3" t="s">
        <v>102</v>
      </c>
      <c r="D87" s="3" t="s">
        <v>86</v>
      </c>
      <c r="E87" s="2">
        <v>749.73</v>
      </c>
      <c r="F87" s="2">
        <v>0.109</v>
      </c>
      <c r="I87">
        <f t="shared" si="57"/>
        <v>3.6025938675844182E-4</v>
      </c>
      <c r="J87">
        <f t="shared" si="58"/>
        <v>-9.0909090909090991E-3</v>
      </c>
      <c r="U87">
        <f t="shared" ref="U87:V87" si="78">(E87-E77)/E77</f>
        <v>-4.8276124708032872E-2</v>
      </c>
      <c r="V87">
        <f t="shared" si="78"/>
        <v>-8.4033613445378116E-2</v>
      </c>
    </row>
    <row r="88" spans="1:22" x14ac:dyDescent="0.3">
      <c r="A88" s="2">
        <v>49745</v>
      </c>
      <c r="B88" s="2">
        <v>96</v>
      </c>
      <c r="C88" s="3" t="s">
        <v>102</v>
      </c>
      <c r="D88" s="3" t="s">
        <v>87</v>
      </c>
      <c r="E88" s="2">
        <v>760.59</v>
      </c>
      <c r="F88" s="2">
        <v>0.111</v>
      </c>
      <c r="I88">
        <f t="shared" si="57"/>
        <v>1.448521467728384E-2</v>
      </c>
      <c r="J88">
        <f t="shared" si="58"/>
        <v>1.8348623853211024E-2</v>
      </c>
      <c r="U88">
        <f t="shared" ref="U88:V88" si="79">(E88-E78)/E78</f>
        <v>-4.9226846006725243E-2</v>
      </c>
      <c r="V88">
        <f t="shared" si="79"/>
        <v>-9.7560975609756073E-2</v>
      </c>
    </row>
    <row r="89" spans="1:22" x14ac:dyDescent="0.3">
      <c r="A89" s="2">
        <v>49746</v>
      </c>
      <c r="B89" s="2">
        <v>96</v>
      </c>
      <c r="C89" s="3" t="s">
        <v>102</v>
      </c>
      <c r="D89" s="3" t="s">
        <v>88</v>
      </c>
      <c r="E89" s="2">
        <v>764.33</v>
      </c>
      <c r="F89" s="2">
        <v>0.108</v>
      </c>
      <c r="I89">
        <f t="shared" si="57"/>
        <v>4.9172353041717735E-3</v>
      </c>
      <c r="J89">
        <f t="shared" si="58"/>
        <v>-2.7027027027027049E-2</v>
      </c>
      <c r="U89">
        <f t="shared" ref="U89:V89" si="80">(E89-E79)/E79</f>
        <v>-4.5494280433588032E-2</v>
      </c>
      <c r="V89">
        <f t="shared" si="80"/>
        <v>-0.10743801652892561</v>
      </c>
    </row>
    <row r="90" spans="1:22" x14ac:dyDescent="0.3">
      <c r="A90" s="2">
        <v>49747</v>
      </c>
      <c r="B90" s="2">
        <v>96</v>
      </c>
      <c r="C90" s="3" t="s">
        <v>102</v>
      </c>
      <c r="D90" s="3" t="s">
        <v>89</v>
      </c>
      <c r="E90" s="2">
        <v>760.78</v>
      </c>
      <c r="F90" s="2">
        <v>0.106</v>
      </c>
      <c r="I90">
        <f t="shared" si="57"/>
        <v>-4.6445906872686774E-3</v>
      </c>
      <c r="J90">
        <f t="shared" si="58"/>
        <v>-1.8518518518518535E-2</v>
      </c>
      <c r="U90">
        <f t="shared" ref="U90:V90" si="81">(E90-E80)/E80</f>
        <v>-4.5169873363705974E-2</v>
      </c>
      <c r="V90">
        <f t="shared" si="81"/>
        <v>-0.12396694214876033</v>
      </c>
    </row>
    <row r="91" spans="1:22" x14ac:dyDescent="0.3">
      <c r="A91" s="2">
        <v>49748</v>
      </c>
      <c r="B91" s="2">
        <v>96</v>
      </c>
      <c r="C91" s="3" t="s">
        <v>102</v>
      </c>
      <c r="D91" s="3" t="s">
        <v>90</v>
      </c>
      <c r="E91" s="2">
        <v>764.6</v>
      </c>
      <c r="F91" s="2">
        <v>0.107</v>
      </c>
      <c r="I91">
        <f t="shared" si="57"/>
        <v>5.0211624911275926E-3</v>
      </c>
      <c r="J91">
        <f t="shared" si="58"/>
        <v>9.4339622641509517E-3</v>
      </c>
      <c r="U91">
        <f t="shared" ref="U91:V91" si="82">(E91-E81)/E81</f>
        <v>-1.8460037484916165E-2</v>
      </c>
      <c r="V91">
        <f t="shared" si="82"/>
        <v>-0.10084033613445376</v>
      </c>
    </row>
    <row r="92" spans="1:22" x14ac:dyDescent="0.3">
      <c r="A92" s="2">
        <v>49749</v>
      </c>
      <c r="B92" s="2">
        <v>96</v>
      </c>
      <c r="C92" s="3" t="s">
        <v>102</v>
      </c>
      <c r="D92" s="3" t="s">
        <v>91</v>
      </c>
      <c r="E92" s="2">
        <v>778.01</v>
      </c>
      <c r="F92" s="2">
        <v>0.108</v>
      </c>
      <c r="I92">
        <f t="shared" si="57"/>
        <v>1.7538582265236684E-2</v>
      </c>
      <c r="J92">
        <f t="shared" si="58"/>
        <v>9.3457943925233725E-3</v>
      </c>
      <c r="U92">
        <f t="shared" ref="U92:V92" si="83">(E92-E82)/E82</f>
        <v>2.0836340256911546E-2</v>
      </c>
      <c r="V92">
        <f t="shared" si="83"/>
        <v>-4.424778761061951E-2</v>
      </c>
    </row>
    <row r="93" spans="1:22" x14ac:dyDescent="0.3">
      <c r="A93" s="2">
        <v>49750</v>
      </c>
      <c r="B93" s="2">
        <v>96</v>
      </c>
      <c r="C93" s="3" t="s">
        <v>102</v>
      </c>
      <c r="D93" s="3" t="s">
        <v>92</v>
      </c>
      <c r="E93" s="2">
        <v>756.88</v>
      </c>
      <c r="F93" s="2">
        <v>0.107</v>
      </c>
      <c r="I93">
        <f t="shared" si="57"/>
        <v>-2.71590339455791E-2</v>
      </c>
      <c r="J93">
        <f t="shared" si="58"/>
        <v>-9.2592592592592674E-3</v>
      </c>
      <c r="U93">
        <f t="shared" ref="U93:V93" si="84">(E93-E83)/E83</f>
        <v>-1.0226232509480907E-2</v>
      </c>
      <c r="V93">
        <f t="shared" si="84"/>
        <v>-4.4642857142857179E-2</v>
      </c>
    </row>
    <row r="94" spans="1:22" x14ac:dyDescent="0.3">
      <c r="A94" s="2">
        <v>49751</v>
      </c>
      <c r="B94" s="2">
        <v>96</v>
      </c>
      <c r="C94" s="3" t="s">
        <v>102</v>
      </c>
      <c r="D94" s="3" t="s">
        <v>93</v>
      </c>
      <c r="E94" s="2">
        <v>762.83</v>
      </c>
      <c r="F94" s="2">
        <v>0.105</v>
      </c>
      <c r="I94">
        <f t="shared" si="57"/>
        <v>7.8612197442131451E-3</v>
      </c>
      <c r="J94">
        <f t="shared" si="58"/>
        <v>-1.8691588785046745E-2</v>
      </c>
      <c r="U94">
        <f t="shared" ref="U94:V94" si="85">(E94-E84)/E84</f>
        <v>2.6012454774105947E-2</v>
      </c>
      <c r="V94">
        <f t="shared" si="85"/>
        <v>-4.5454545454545497E-2</v>
      </c>
    </row>
    <row r="95" spans="1:22" x14ac:dyDescent="0.3">
      <c r="A95" s="2">
        <v>49752</v>
      </c>
      <c r="B95" s="2">
        <v>96</v>
      </c>
      <c r="C95" s="3" t="s">
        <v>102</v>
      </c>
      <c r="D95" s="3" t="s">
        <v>94</v>
      </c>
      <c r="E95" s="2">
        <v>774.38</v>
      </c>
      <c r="F95" s="2">
        <v>0.108</v>
      </c>
      <c r="I95">
        <f t="shared" si="57"/>
        <v>1.5140988162500103E-2</v>
      </c>
      <c r="J95">
        <f t="shared" si="58"/>
        <v>2.8571428571428598E-2</v>
      </c>
      <c r="U95">
        <f t="shared" ref="U95:V95" si="86">(E95-E85)/E85</f>
        <v>2.6688763672522368E-2</v>
      </c>
      <c r="V95">
        <f t="shared" si="86"/>
        <v>-4.424778761061951E-2</v>
      </c>
    </row>
    <row r="96" spans="1:22" x14ac:dyDescent="0.3">
      <c r="A96" s="2">
        <v>49753</v>
      </c>
      <c r="B96" s="2">
        <v>96</v>
      </c>
      <c r="C96" s="3" t="s">
        <v>102</v>
      </c>
      <c r="D96" s="3" t="s">
        <v>95</v>
      </c>
      <c r="E96" s="2">
        <v>776.09</v>
      </c>
      <c r="F96" s="2">
        <v>0.107</v>
      </c>
      <c r="I96">
        <f t="shared" si="57"/>
        <v>2.2082181874532353E-3</v>
      </c>
      <c r="J96">
        <f t="shared" si="58"/>
        <v>-9.2592592592592674E-3</v>
      </c>
      <c r="U96">
        <f t="shared" ref="U96:V96" si="87">(E96-E86)/E86</f>
        <v>3.5532249886585002E-2</v>
      </c>
      <c r="V96">
        <f t="shared" si="87"/>
        <v>-2.7272727272727296E-2</v>
      </c>
    </row>
    <row r="97" spans="1:22" x14ac:dyDescent="0.3">
      <c r="A97" s="2">
        <v>49754</v>
      </c>
      <c r="B97" s="2">
        <v>96</v>
      </c>
      <c r="C97" s="3" t="s">
        <v>102</v>
      </c>
      <c r="D97" s="3" t="s">
        <v>96</v>
      </c>
      <c r="E97" s="2">
        <v>796.38</v>
      </c>
      <c r="F97" s="2">
        <v>0.11</v>
      </c>
      <c r="I97">
        <f t="shared" si="57"/>
        <v>2.6143875066036108E-2</v>
      </c>
      <c r="J97">
        <f t="shared" si="58"/>
        <v>2.8037383177570117E-2</v>
      </c>
      <c r="U97">
        <f t="shared" ref="U97:V97" si="88">(E97-E87)/E87</f>
        <v>6.2222400064023013E-2</v>
      </c>
      <c r="V97">
        <f t="shared" si="88"/>
        <v>9.174311926605512E-3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BETA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2965</dc:creator>
  <cp:lastModifiedBy>2965</cp:lastModifiedBy>
  <dcterms:created xsi:type="dcterms:W3CDTF">2021-02-18T22:06:12Z</dcterms:created>
  <dcterms:modified xsi:type="dcterms:W3CDTF">2021-02-19T07:43:44Z</dcterms:modified>
</cp:coreProperties>
</file>