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pfl\Desktop\"/>
    </mc:Choice>
  </mc:AlternateContent>
  <xr:revisionPtr revIDLastSave="0" documentId="13_ncr:1_{A3CFA2CF-2F7B-41B9-9F72-DA987DB9EA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ΘΕΜΑΤΑ" sheetId="1" r:id="rId1"/>
    <sheet name="ΥΠΟΛΟΓΙΣΜΟΙ" sheetId="8" r:id="rId2"/>
    <sheet name="ΚΑΘΟΛΙΚΟ" sheetId="3" r:id="rId3"/>
    <sheet name="ΗΜΕΡΟΛΟΓΙΟ" sheetId="5" r:id="rId4"/>
    <sheet name="1 ΙΣΟΖΥΓΙΟ" sheetId="6" r:id="rId5"/>
    <sheet name="ΙΣΟΖΥΓΙΟ ΠΡΟΣΗΡΜΟΣΜΕΝΟ" sheetId="10" r:id="rId6"/>
    <sheet name="ΛΟΓΑΡΙΑΣΜΟΣ ΓΕΝΙΚΗΣ ΕΚΜΕΤΑΛΛΕΥΣ" sheetId="11" r:id="rId7"/>
    <sheet name="ΟΡΙΣΤΙΚΟ ΙΣΟΖΥΓΙΟ" sheetId="14" r:id="rId8"/>
    <sheet name="ΙΣΟΛΟΓΙΣΜΟΣ" sheetId="12" r:id="rId9"/>
  </sheets>
  <definedNames>
    <definedName name="_xlnm.Print_Area" localSheetId="4">'1 ΙΣΟΖΥΓΙΟ'!$B$2:$E$46</definedName>
    <definedName name="_xlnm.Print_Area" localSheetId="3">ΗΜΕΡΟΛΟΓΙΟ!$A$2:$E$64</definedName>
    <definedName name="_xlnm.Print_Area" localSheetId="0">ΘΕΜΑΤΑ!$A$1:$H$53</definedName>
    <definedName name="_xlnm.Print_Area" localSheetId="5">'ΙΣΟΖΥΓΙΟ ΠΡΟΣΗΡΜΟΣΜΕΝΟ'!$A$1:$C$48</definedName>
    <definedName name="_xlnm.Print_Area" localSheetId="8">ΙΣΟΛΟΓΙΣΜΟΣ!$A$1:$G$72</definedName>
    <definedName name="_xlnm.Print_Area" localSheetId="2">ΚΑΘΟΛΙΚΟ!$A$1:$N$108</definedName>
    <definedName name="_xlnm.Print_Area" localSheetId="6">'ΛΟΓΑΡΙΑΣΜΟΣ ΓΕΝΙΚΗΣ ΕΚΜΕΤΑΛΛΕΥΣ'!$A$1:$H$39</definedName>
    <definedName name="_xlnm.Print_Area" localSheetId="7">'ΟΡΙΣΤΙΚΟ ΙΣΟΖΥΓΙΟ'!$A$2:$C$30</definedName>
    <definedName name="_xlnm.Print_Area" localSheetId="1">ΥΠΟΛΟΓΙΣΜΟΙ!$A$1:$B$61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48" i="10"/>
  <c r="I64" i="8"/>
  <c r="H64" i="8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B81" i="8" s="1"/>
  <c r="D75" i="8"/>
  <c r="D73" i="8"/>
  <c r="D71" i="8"/>
  <c r="D69" i="8"/>
  <c r="D67" i="8"/>
  <c r="D65" i="8"/>
  <c r="D64" i="8"/>
  <c r="D47" i="1"/>
  <c r="D38" i="1"/>
  <c r="C15" i="1" s="1"/>
  <c r="C55" i="8"/>
  <c r="B47" i="8"/>
  <c r="E46" i="8"/>
  <c r="E45" i="8"/>
  <c r="E44" i="8"/>
  <c r="E43" i="8"/>
  <c r="E42" i="8"/>
  <c r="D47" i="8"/>
  <c r="C43" i="8" s="1"/>
  <c r="E21" i="6"/>
  <c r="C42" i="8"/>
  <c r="E23" i="6"/>
  <c r="D49" i="1"/>
  <c r="D45" i="1"/>
  <c r="D43" i="1"/>
  <c r="D41" i="1"/>
  <c r="D39" i="1"/>
  <c r="J64" i="8" l="1"/>
  <c r="J65" i="8" s="1"/>
  <c r="I65" i="8" s="1"/>
  <c r="F66" i="8" s="1"/>
  <c r="G66" i="8" s="1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A11" i="3"/>
  <c r="D36" i="12"/>
  <c r="G32" i="12"/>
  <c r="D18" i="12"/>
  <c r="D13" i="12"/>
  <c r="B63" i="5"/>
  <c r="C61" i="5"/>
  <c r="C60" i="5"/>
  <c r="C59" i="5"/>
  <c r="C58" i="5"/>
  <c r="C57" i="5"/>
  <c r="B47" i="5"/>
  <c r="G46" i="5" s="1"/>
  <c r="C45" i="5"/>
  <c r="C41" i="5"/>
  <c r="B40" i="5"/>
  <c r="C38" i="5"/>
  <c r="C35" i="5"/>
  <c r="B34" i="5"/>
  <c r="A47" i="10"/>
  <c r="A46" i="10"/>
  <c r="A45" i="10"/>
  <c r="A44" i="10"/>
  <c r="A43" i="10"/>
  <c r="A42" i="10"/>
  <c r="C32" i="5"/>
  <c r="B27" i="5"/>
  <c r="B24" i="5"/>
  <c r="B21" i="5"/>
  <c r="B18" i="5"/>
  <c r="B15" i="5"/>
  <c r="B12" i="5"/>
  <c r="B12" i="8"/>
  <c r="B13" i="8" s="1"/>
  <c r="B5" i="8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A72" i="3"/>
  <c r="M63" i="3"/>
  <c r="J63" i="3"/>
  <c r="B44" i="5" s="1"/>
  <c r="G63" i="3"/>
  <c r="B43" i="5" s="1"/>
  <c r="D63" i="3"/>
  <c r="B37" i="5" s="1"/>
  <c r="A63" i="3"/>
  <c r="M54" i="3"/>
  <c r="A37" i="10" s="1"/>
  <c r="J54" i="3"/>
  <c r="C54" i="5" s="1"/>
  <c r="G54" i="3"/>
  <c r="C53" i="5" s="1"/>
  <c r="D54" i="3"/>
  <c r="C52" i="5" s="1"/>
  <c r="A54" i="3"/>
  <c r="A33" i="10" s="1"/>
  <c r="M46" i="3"/>
  <c r="A32" i="10" s="1"/>
  <c r="J46" i="3"/>
  <c r="G46" i="3"/>
  <c r="D46" i="3"/>
  <c r="A29" i="14" s="1"/>
  <c r="A46" i="3"/>
  <c r="A28" i="10" s="1"/>
  <c r="M37" i="3"/>
  <c r="B5" i="5" s="1"/>
  <c r="J37" i="3"/>
  <c r="G37" i="3"/>
  <c r="D37" i="3"/>
  <c r="A37" i="3"/>
  <c r="M29" i="3"/>
  <c r="A22" i="10" s="1"/>
  <c r="J29" i="3"/>
  <c r="A21" i="14" s="1"/>
  <c r="G29" i="3"/>
  <c r="A20" i="14" s="1"/>
  <c r="D29" i="3"/>
  <c r="A19" i="10" s="1"/>
  <c r="A29" i="3"/>
  <c r="M20" i="3"/>
  <c r="A17" i="14" s="1"/>
  <c r="J20" i="3"/>
  <c r="G20" i="3"/>
  <c r="B4" i="5" s="1"/>
  <c r="D20" i="3"/>
  <c r="A15" i="14" s="1"/>
  <c r="A20" i="3"/>
  <c r="A14" i="14" s="1"/>
  <c r="M11" i="3"/>
  <c r="A12" i="10" s="1"/>
  <c r="J11" i="3"/>
  <c r="A12" i="14" s="1"/>
  <c r="G11" i="3"/>
  <c r="A11" i="14" s="1"/>
  <c r="D11" i="3"/>
  <c r="C25" i="5" s="1"/>
  <c r="B11" i="3"/>
  <c r="C13" i="5" s="1"/>
  <c r="M2" i="3"/>
  <c r="A7" i="10" s="1"/>
  <c r="J2" i="3"/>
  <c r="A7" i="14" s="1"/>
  <c r="G2" i="3"/>
  <c r="A6" i="14" s="1"/>
  <c r="D2" i="3"/>
  <c r="A5" i="14" s="1"/>
  <c r="A2" i="3"/>
  <c r="A3" i="10" s="1"/>
  <c r="B4" i="6"/>
  <c r="D38" i="6"/>
  <c r="D37" i="6"/>
  <c r="D36" i="6"/>
  <c r="D32" i="6"/>
  <c r="E30" i="6"/>
  <c r="E29" i="6"/>
  <c r="E27" i="6"/>
  <c r="E42" i="6"/>
  <c r="E41" i="6"/>
  <c r="E40" i="6"/>
  <c r="D39" i="6"/>
  <c r="D35" i="6"/>
  <c r="D34" i="6"/>
  <c r="D33" i="6"/>
  <c r="D31" i="6"/>
  <c r="E28" i="6"/>
  <c r="E26" i="6"/>
  <c r="E25" i="6"/>
  <c r="E24" i="6"/>
  <c r="E22" i="6"/>
  <c r="D20" i="6"/>
  <c r="D19" i="6"/>
  <c r="D18" i="6"/>
  <c r="D17" i="6"/>
  <c r="E14" i="6"/>
  <c r="D13" i="6"/>
  <c r="E12" i="6"/>
  <c r="E11" i="6"/>
  <c r="E10" i="6"/>
  <c r="E9" i="6"/>
  <c r="D8" i="6"/>
  <c r="D7" i="6"/>
  <c r="D6" i="6"/>
  <c r="D5" i="6"/>
  <c r="D4" i="6"/>
  <c r="A3" i="3"/>
  <c r="A5" i="3" s="1"/>
  <c r="D21" i="3"/>
  <c r="C8" i="11" s="1"/>
  <c r="D16" i="6"/>
  <c r="D3" i="3"/>
  <c r="D5" i="3" s="1"/>
  <c r="G3" i="3"/>
  <c r="G5" i="3" s="1"/>
  <c r="B15" i="12" s="1"/>
  <c r="J3" i="3"/>
  <c r="B32" i="8" s="1"/>
  <c r="B33" i="8" s="1"/>
  <c r="M3" i="3"/>
  <c r="B43" i="8" s="1"/>
  <c r="B45" i="8" s="1"/>
  <c r="D21" i="5" s="1"/>
  <c r="B12" i="3"/>
  <c r="B21" i="8" s="1"/>
  <c r="E12" i="3"/>
  <c r="B51" i="8" s="1"/>
  <c r="H12" i="3"/>
  <c r="M12" i="3"/>
  <c r="M16" i="3" s="1"/>
  <c r="B13" i="14" s="1"/>
  <c r="G21" i="3"/>
  <c r="M21" i="3"/>
  <c r="B38" i="3"/>
  <c r="B44" i="3" s="1"/>
  <c r="H38" i="3"/>
  <c r="H44" i="3" s="1"/>
  <c r="K38" i="3"/>
  <c r="B47" i="3"/>
  <c r="E47" i="3"/>
  <c r="G47" i="3"/>
  <c r="J47" i="3"/>
  <c r="M47" i="3"/>
  <c r="M51" i="3" s="1"/>
  <c r="A55" i="3"/>
  <c r="D55" i="3"/>
  <c r="D60" i="3" s="1"/>
  <c r="G55" i="3"/>
  <c r="G60" i="3" s="1"/>
  <c r="J55" i="3"/>
  <c r="J60" i="3" s="1"/>
  <c r="M55" i="3"/>
  <c r="M60" i="3" s="1"/>
  <c r="A64" i="3"/>
  <c r="A68" i="3" s="1"/>
  <c r="E64" i="3"/>
  <c r="H64" i="3"/>
  <c r="D15" i="6"/>
  <c r="B73" i="3"/>
  <c r="B78" i="3" s="1"/>
  <c r="M64" i="3"/>
  <c r="M69" i="3" s="1"/>
  <c r="K64" i="3"/>
  <c r="N38" i="3"/>
  <c r="E38" i="3"/>
  <c r="N30" i="3"/>
  <c r="C22" i="10" s="1"/>
  <c r="K30" i="3"/>
  <c r="K34" i="3" s="1"/>
  <c r="H30" i="3"/>
  <c r="H34" i="3" s="1"/>
  <c r="D30" i="3"/>
  <c r="A30" i="3"/>
  <c r="A34" i="3" s="1"/>
  <c r="J21" i="3"/>
  <c r="B21" i="3"/>
  <c r="K12" i="3"/>
  <c r="C69" i="12"/>
  <c r="D69" i="12" s="1"/>
  <c r="J66" i="8" l="1"/>
  <c r="B6" i="8"/>
  <c r="D5" i="5" s="1"/>
  <c r="M38" i="3" s="1"/>
  <c r="D4" i="5"/>
  <c r="G22" i="3" s="1"/>
  <c r="E29" i="5" s="1"/>
  <c r="A24" i="10"/>
  <c r="C6" i="5"/>
  <c r="A25" i="10"/>
  <c r="A18" i="14"/>
  <c r="C56" i="5"/>
  <c r="C20" i="14"/>
  <c r="G9" i="12" s="1"/>
  <c r="C20" i="10"/>
  <c r="G23" i="11"/>
  <c r="C41" i="10"/>
  <c r="C63" i="12" s="1"/>
  <c r="D44" i="5"/>
  <c r="J68" i="3" s="1"/>
  <c r="C40" i="10"/>
  <c r="G22" i="11"/>
  <c r="D43" i="5"/>
  <c r="C55" i="5"/>
  <c r="A26" i="10"/>
  <c r="A40" i="10"/>
  <c r="A24" i="14"/>
  <c r="A36" i="10"/>
  <c r="A26" i="14"/>
  <c r="C28" i="5"/>
  <c r="A29" i="10"/>
  <c r="B31" i="5"/>
  <c r="A16" i="14"/>
  <c r="A13" i="14"/>
  <c r="A39" i="10"/>
  <c r="A34" i="10"/>
  <c r="E28" i="5"/>
  <c r="E21" i="3" s="1"/>
  <c r="A18" i="10"/>
  <c r="A17" i="10"/>
  <c r="A10" i="14"/>
  <c r="A13" i="10"/>
  <c r="C51" i="5"/>
  <c r="A41" i="10"/>
  <c r="A25" i="14"/>
  <c r="C19" i="5"/>
  <c r="A5" i="10"/>
  <c r="C29" i="5"/>
  <c r="A14" i="10"/>
  <c r="B49" i="8"/>
  <c r="A6" i="10"/>
  <c r="A38" i="10"/>
  <c r="C64" i="5"/>
  <c r="A8" i="10"/>
  <c r="A15" i="10"/>
  <c r="C49" i="5"/>
  <c r="C9" i="5"/>
  <c r="C48" i="5"/>
  <c r="A9" i="14"/>
  <c r="M5" i="3"/>
  <c r="B7" i="10" s="1"/>
  <c r="C21" i="14"/>
  <c r="G13" i="12" s="1"/>
  <c r="C21" i="10"/>
  <c r="B36" i="10"/>
  <c r="E54" i="5"/>
  <c r="K60" i="3" s="1"/>
  <c r="A31" i="10"/>
  <c r="A30" i="10"/>
  <c r="A11" i="10"/>
  <c r="B36" i="8"/>
  <c r="E51" i="3"/>
  <c r="C29" i="10" s="1"/>
  <c r="E56" i="5"/>
  <c r="B68" i="3" s="1"/>
  <c r="C31" i="11"/>
  <c r="B38" i="10"/>
  <c r="C64" i="12" s="1"/>
  <c r="A10" i="10"/>
  <c r="A9" i="10"/>
  <c r="C22" i="5"/>
  <c r="C25" i="11"/>
  <c r="B8" i="5"/>
  <c r="A4" i="14"/>
  <c r="A20" i="10"/>
  <c r="J5" i="3"/>
  <c r="C16" i="5"/>
  <c r="A16" i="10"/>
  <c r="A21" i="10"/>
  <c r="A35" i="10"/>
  <c r="A8" i="14"/>
  <c r="A4" i="10"/>
  <c r="M26" i="3"/>
  <c r="B5" i="14"/>
  <c r="B14" i="12"/>
  <c r="B19" i="8"/>
  <c r="C22" i="8" s="1"/>
  <c r="B51" i="3"/>
  <c r="C28" i="14" s="1"/>
  <c r="D46" i="6"/>
  <c r="D15" i="5"/>
  <c r="G73" i="3" s="1"/>
  <c r="G78" i="3" s="1"/>
  <c r="E16" i="5"/>
  <c r="H13" i="3" s="1"/>
  <c r="H16" i="3" s="1"/>
  <c r="M73" i="3"/>
  <c r="M78" i="3" s="1"/>
  <c r="E22" i="5"/>
  <c r="K13" i="3" s="1"/>
  <c r="K16" i="3" s="1"/>
  <c r="G46" i="12"/>
  <c r="B3" i="10"/>
  <c r="B4" i="14"/>
  <c r="B12" i="12"/>
  <c r="B18" i="14"/>
  <c r="D41" i="12" s="1"/>
  <c r="B18" i="10"/>
  <c r="C30" i="11"/>
  <c r="E55" i="5"/>
  <c r="N60" i="3" s="1"/>
  <c r="B37" i="10"/>
  <c r="B7" i="12"/>
  <c r="B5" i="10"/>
  <c r="B12" i="10"/>
  <c r="A60" i="3"/>
  <c r="B33" i="10" s="1"/>
  <c r="E46" i="6"/>
  <c r="A22" i="14"/>
  <c r="C10" i="5"/>
  <c r="C50" i="5"/>
  <c r="B4" i="10"/>
  <c r="A19" i="14"/>
  <c r="A28" i="14"/>
  <c r="A23" i="10"/>
  <c r="A23" i="14"/>
  <c r="D34" i="3"/>
  <c r="B6" i="14"/>
  <c r="A27" i="14"/>
  <c r="G51" i="3"/>
  <c r="B30" i="10" s="1"/>
  <c r="J51" i="3"/>
  <c r="E49" i="5" s="1"/>
  <c r="K51" i="3" s="1"/>
  <c r="K44" i="3"/>
  <c r="C26" i="14" s="1"/>
  <c r="G37" i="12" s="1"/>
  <c r="A27" i="10"/>
  <c r="E53" i="5"/>
  <c r="H60" i="3" s="1"/>
  <c r="B35" i="10"/>
  <c r="C20" i="11"/>
  <c r="E50" i="5"/>
  <c r="N51" i="3" s="1"/>
  <c r="B32" i="10"/>
  <c r="C14" i="11"/>
  <c r="B34" i="10"/>
  <c r="C18" i="11"/>
  <c r="E52" i="5"/>
  <c r="E60" i="3" s="1"/>
  <c r="C25" i="10"/>
  <c r="C25" i="14"/>
  <c r="G36" i="12" s="1"/>
  <c r="G45" i="12"/>
  <c r="D46" i="12"/>
  <c r="D45" i="12"/>
  <c r="B14" i="8"/>
  <c r="D8" i="5" s="1"/>
  <c r="J22" i="3" s="1"/>
  <c r="J26" i="3" s="1"/>
  <c r="E10" i="5"/>
  <c r="N39" i="3" s="1"/>
  <c r="E9" i="5"/>
  <c r="E65" i="3" s="1"/>
  <c r="E68" i="3" s="1"/>
  <c r="B7" i="8"/>
  <c r="I66" i="8" l="1"/>
  <c r="J67" i="8"/>
  <c r="E6" i="5"/>
  <c r="E39" i="3" s="1"/>
  <c r="E44" i="3" s="1"/>
  <c r="C24" i="14" s="1"/>
  <c r="G35" i="12" s="1"/>
  <c r="B38" i="8"/>
  <c r="D18" i="5" s="1"/>
  <c r="B55" i="8"/>
  <c r="B54" i="8"/>
  <c r="B57" i="8"/>
  <c r="C50" i="8"/>
  <c r="C56" i="8" s="1"/>
  <c r="C23" i="8"/>
  <c r="C24" i="8" s="1"/>
  <c r="C20" i="8"/>
  <c r="B17" i="14"/>
  <c r="B30" i="12" s="1"/>
  <c r="N44" i="3"/>
  <c r="C27" i="10" s="1"/>
  <c r="C29" i="14"/>
  <c r="G39" i="12" s="1"/>
  <c r="B17" i="12"/>
  <c r="B8" i="14"/>
  <c r="C23" i="10"/>
  <c r="D64" i="12"/>
  <c r="E51" i="5"/>
  <c r="B60" i="3" s="1"/>
  <c r="G68" i="3"/>
  <c r="B17" i="10"/>
  <c r="B7" i="14"/>
  <c r="B6" i="10"/>
  <c r="B16" i="12"/>
  <c r="E48" i="5"/>
  <c r="C15" i="11"/>
  <c r="C28" i="10"/>
  <c r="H24" i="11"/>
  <c r="E49" i="6"/>
  <c r="B19" i="14"/>
  <c r="D40" i="12" s="1"/>
  <c r="D42" i="12" s="1"/>
  <c r="B19" i="10"/>
  <c r="B8" i="12"/>
  <c r="C10" i="10"/>
  <c r="C11" i="14"/>
  <c r="C16" i="12" s="1"/>
  <c r="B43" i="10"/>
  <c r="E58" i="5"/>
  <c r="H78" i="3" s="1"/>
  <c r="B31" i="10"/>
  <c r="D56" i="12"/>
  <c r="D12" i="12"/>
  <c r="G47" i="12"/>
  <c r="C12" i="14"/>
  <c r="C17" i="12" s="1"/>
  <c r="C11" i="10"/>
  <c r="C26" i="10"/>
  <c r="D47" i="12"/>
  <c r="C13" i="11"/>
  <c r="E60" i="5"/>
  <c r="N78" i="3" s="1"/>
  <c r="B45" i="10"/>
  <c r="D37" i="5"/>
  <c r="G9" i="11"/>
  <c r="H18" i="11" s="1"/>
  <c r="C39" i="10"/>
  <c r="D53" i="12"/>
  <c r="B16" i="14"/>
  <c r="B16" i="10"/>
  <c r="D27" i="5"/>
  <c r="H21" i="3"/>
  <c r="I67" i="8" l="1"/>
  <c r="F68" i="8" s="1"/>
  <c r="G68" i="8" s="1"/>
  <c r="J68" i="8" s="1"/>
  <c r="C24" i="10"/>
  <c r="J73" i="3"/>
  <c r="J78" i="3" s="1"/>
  <c r="E19" i="5"/>
  <c r="B22" i="3" s="1"/>
  <c r="B26" i="3" s="1"/>
  <c r="C14" i="14" s="1"/>
  <c r="G91" i="3"/>
  <c r="C25" i="8"/>
  <c r="B27" i="8"/>
  <c r="D12" i="5" s="1"/>
  <c r="E13" i="5" s="1"/>
  <c r="B13" i="3" s="1"/>
  <c r="B16" i="3" s="1"/>
  <c r="C8" i="10" s="1"/>
  <c r="H49" i="3"/>
  <c r="C27" i="14"/>
  <c r="G38" i="12" s="1"/>
  <c r="G40" i="12" s="1"/>
  <c r="G41" i="12" s="1"/>
  <c r="D17" i="12"/>
  <c r="B19" i="12"/>
  <c r="C23" i="14"/>
  <c r="G23" i="12" s="1"/>
  <c r="B56" i="8"/>
  <c r="D16" i="12"/>
  <c r="E45" i="5"/>
  <c r="H25" i="11"/>
  <c r="D38" i="11" s="1"/>
  <c r="B29" i="12"/>
  <c r="D32" i="12" s="1"/>
  <c r="D64" i="3"/>
  <c r="E38" i="5"/>
  <c r="C9" i="11"/>
  <c r="G26" i="3"/>
  <c r="B15" i="10" s="1"/>
  <c r="I68" i="8" l="1"/>
  <c r="J69" i="8"/>
  <c r="C13" i="10"/>
  <c r="C7" i="12"/>
  <c r="C8" i="12" s="1"/>
  <c r="K90" i="3"/>
  <c r="B58" i="8"/>
  <c r="B59" i="8" s="1"/>
  <c r="E59" i="5"/>
  <c r="K78" i="3" s="1"/>
  <c r="B44" i="10"/>
  <c r="N91" i="3"/>
  <c r="H48" i="5"/>
  <c r="D73" i="3"/>
  <c r="D78" i="3" s="1"/>
  <c r="C9" i="14"/>
  <c r="C14" i="12" s="1"/>
  <c r="D14" i="12" s="1"/>
  <c r="C33" i="11"/>
  <c r="I69" i="8" l="1"/>
  <c r="F70" i="8" s="1"/>
  <c r="G70" i="8" s="1"/>
  <c r="D7" i="12"/>
  <c r="D8" i="12" s="1"/>
  <c r="B60" i="8"/>
  <c r="D24" i="5" s="1"/>
  <c r="E57" i="5"/>
  <c r="B42" i="10"/>
  <c r="J70" i="8" l="1"/>
  <c r="A82" i="3"/>
  <c r="A86" i="3" s="1"/>
  <c r="E25" i="5"/>
  <c r="E13" i="3" s="1"/>
  <c r="E16" i="3" s="1"/>
  <c r="E78" i="3"/>
  <c r="I70" i="8" l="1"/>
  <c r="J71" i="8"/>
  <c r="C9" i="10"/>
  <c r="C10" i="14"/>
  <c r="C15" i="12" s="1"/>
  <c r="B46" i="10"/>
  <c r="C58" i="12" s="1"/>
  <c r="D59" i="12" s="1"/>
  <c r="E61" i="5"/>
  <c r="C32" i="11"/>
  <c r="D33" i="11" s="1"/>
  <c r="I71" i="8" l="1"/>
  <c r="F72" i="8" s="1"/>
  <c r="G72" i="8" s="1"/>
  <c r="J72" i="8" s="1"/>
  <c r="B86" i="3"/>
  <c r="D47" i="5"/>
  <c r="D15" i="12"/>
  <c r="D19" i="12" s="1"/>
  <c r="D24" i="12" s="1"/>
  <c r="C19" i="12"/>
  <c r="J73" i="8" l="1"/>
  <c r="I72" i="8"/>
  <c r="G47" i="5"/>
  <c r="M90" i="3"/>
  <c r="I73" i="8" l="1"/>
  <c r="F74" i="8" s="1"/>
  <c r="G74" i="8" s="1"/>
  <c r="J74" i="8" s="1"/>
  <c r="J75" i="8" l="1"/>
  <c r="I74" i="8"/>
  <c r="I75" i="8" l="1"/>
  <c r="F76" i="8" s="1"/>
  <c r="G76" i="8" s="1"/>
  <c r="G78" i="8" s="1"/>
  <c r="B83" i="8" s="1"/>
  <c r="J76" i="8" l="1"/>
  <c r="I76" i="8" l="1"/>
  <c r="C81" i="8"/>
  <c r="D31" i="5" s="1"/>
  <c r="D22" i="3" l="1"/>
  <c r="E32" i="5"/>
  <c r="F32" i="5" l="1"/>
  <c r="H92" i="3"/>
  <c r="G94" i="3" s="1"/>
  <c r="B14" i="10"/>
  <c r="D26" i="3"/>
  <c r="B15" i="14" l="1"/>
  <c r="C10" i="11"/>
  <c r="D11" i="11" s="1"/>
  <c r="D34" i="11" s="1"/>
  <c r="D39" i="11" s="1"/>
  <c r="D54" i="12"/>
  <c r="D55" i="12" s="1"/>
  <c r="D57" i="12" s="1"/>
  <c r="D60" i="12" s="1"/>
  <c r="D65" i="12" s="1"/>
  <c r="D70" i="12" s="1"/>
  <c r="E35" i="5"/>
  <c r="B47" i="10"/>
  <c r="B48" i="10" s="1"/>
  <c r="H94" i="3" l="1"/>
  <c r="D34" i="5"/>
  <c r="B30" i="14"/>
  <c r="D27" i="12"/>
  <c r="D43" i="12" s="1"/>
  <c r="D48" i="12" s="1"/>
  <c r="J90" i="3" l="1"/>
  <c r="K94" i="3" s="1"/>
  <c r="D40" i="5" s="1"/>
  <c r="F38" i="5"/>
  <c r="J94" i="3" l="1"/>
  <c r="E41" i="5"/>
  <c r="H47" i="5" l="1"/>
  <c r="H49" i="5" s="1"/>
  <c r="D63" i="5" s="1"/>
  <c r="N90" i="3"/>
  <c r="N95" i="3" s="1"/>
  <c r="N96" i="3" s="1"/>
  <c r="E64" i="5" l="1"/>
  <c r="M96" i="3"/>
  <c r="N33" i="3" s="1"/>
  <c r="N34" i="3" s="1"/>
  <c r="C22" i="14" l="1"/>
  <c r="N36" i="3"/>
  <c r="G20" i="12" l="1"/>
  <c r="G22" i="12" s="1"/>
  <c r="G48" i="12" s="1"/>
  <c r="C30" i="14"/>
  <c r="C32" i="14" s="1"/>
  <c r="D49" i="12" l="1"/>
  <c r="H48" i="12"/>
</calcChain>
</file>

<file path=xl/sharedStrings.xml><?xml version="1.0" encoding="utf-8"?>
<sst xmlns="http://schemas.openxmlformats.org/spreadsheetml/2006/main" count="411" uniqueCount="341">
  <si>
    <t>ΓΗΠΕΔΑ-ΟΙΚΟΠΕΔΑ</t>
  </si>
  <si>
    <t>ΚΤΙΡΙΑ</t>
  </si>
  <si>
    <t>ΜΕΤΑΦΟΡΙΚΑ ΜΕΣΑ</t>
  </si>
  <si>
    <t>ΕΠΙΠΛΑ</t>
  </si>
  <si>
    <t>ΑΠ.ΚΤΙΡΙΑ</t>
  </si>
  <si>
    <t>ΑΠ.ΜΕΤΑΦ.ΜΕΣΑ</t>
  </si>
  <si>
    <t>ΑΠ.ΕΠΙΠΛΑ</t>
  </si>
  <si>
    <t>ΑΥΛΑ ΠΑΓΙΑ</t>
  </si>
  <si>
    <t>ΑΠ. ΑΥΛΑ</t>
  </si>
  <si>
    <t>ΑΠΟΘΕΜΑΤΑ ΑΡΧΗΣ</t>
  </si>
  <si>
    <t>ΑΓΟΡΕΣ</t>
  </si>
  <si>
    <t>ΠΕΛΑΤΕΣ</t>
  </si>
  <si>
    <t>ΤΑΜΕΙΟ</t>
  </si>
  <si>
    <t>ΚΕΦΑΛΑΙΟ</t>
  </si>
  <si>
    <t>ΑΠΟΘΕΜΑΤΙΚΑ</t>
  </si>
  <si>
    <t>ΚΕΡΔΗ ΕΙΣ ΝΕΟ</t>
  </si>
  <si>
    <t>ΠΡΟΜΗΘΕΥΤΕΣ</t>
  </si>
  <si>
    <t>ΤΡΑΠΕΖΕΣ-ΔΑΝΕΙΑ</t>
  </si>
  <si>
    <t>ΑΜΟΙΒΕΣ ΠΡΟΣΩΠΙΚΟΥ</t>
  </si>
  <si>
    <t>ΑΜΟΙΒΕΣ ΤΡΙΤΩΝ</t>
  </si>
  <si>
    <t>ΔΙΑΦΟΡΑ ΕΞΟΔΑ</t>
  </si>
  <si>
    <t>ΤΟΚΟΙ ΕΞΟΔΑ</t>
  </si>
  <si>
    <t>ΠΩΛΗΣΕΙΣ ΕΜΠΟΡΕΥΜΑΤΩΝ</t>
  </si>
  <si>
    <t>ΤΟΚΟΙ ΠΙΣΤΩΤΙΚΟΙ</t>
  </si>
  <si>
    <t>Απογραφή</t>
  </si>
  <si>
    <t>ΑΙΤΙΟΛΟΓΙΑ</t>
  </si>
  <si>
    <t>ΠΟΣΟΤΗΤΑ</t>
  </si>
  <si>
    <t>αγορά</t>
  </si>
  <si>
    <t>ΚΟΣΤ./ΜΟΝ</t>
  </si>
  <si>
    <t>ΣΥΝ.ΚΟΣΤ</t>
  </si>
  <si>
    <t>ΕΙΣΑΓΩΓΕΣ</t>
  </si>
  <si>
    <t>ΦΠΑ</t>
  </si>
  <si>
    <t>ΜΗΧΑΝΗΜΑΤΑ</t>
  </si>
  <si>
    <t>ΑΠ.ΜΗΧΑΝΗΜΑΤΑ</t>
  </si>
  <si>
    <t xml:space="preserve">     α) Για τα κτίρια ακολουθείται η μέθοδος του σταθερού συντελεστή επί του αναπόσβεστου υπολοίπου</t>
  </si>
  <si>
    <t>54.03</t>
  </si>
  <si>
    <t>64.00</t>
  </si>
  <si>
    <t>64.02</t>
  </si>
  <si>
    <t>64.07</t>
  </si>
  <si>
    <t>ΑΠΟΔΟΧΕΣ ΠΡΟΣΩΠΙΚΟΥ ΠΛΗΡΩΤΕΕΣ</t>
  </si>
  <si>
    <t>ΦΟΡΟΙ ΤΕΛΗ ΑΜΟΙΒΩΝ ΠΡΟΣΩΠΙΚΟΥ</t>
  </si>
  <si>
    <t>ΑΣΦΑΛΙΣΤΙΚΟΙ ΟΡΓΑΝΙΣΜΟΙ</t>
  </si>
  <si>
    <t>ΕΡΓΟΔΟΤΙΚΕΣ ΕΙΣΦΟΡΕΣ</t>
  </si>
  <si>
    <t>64.98</t>
  </si>
  <si>
    <t>ΕΞΟΔΑ ΜΕΤΑΦΟΡΩΝ</t>
  </si>
  <si>
    <t>ΕΞΟΔΑ ΠΡΟΒΟΛΗΣ &amp; ΔΙΑΦΗΜΙΣΗΣ</t>
  </si>
  <si>
    <t>ΕΝΤΥΠΑ &amp; ΓΡΑΦΙΚΗ ΥΛΗ</t>
  </si>
  <si>
    <t>ΔΟΣΗ</t>
  </si>
  <si>
    <t>ΤΟΚΟΣ</t>
  </si>
  <si>
    <t>ΟΡΙΣΤΙΚΟ ΙΣΟΖΥΓΙΟ</t>
  </si>
  <si>
    <t xml:space="preserve">     γ) Για τα έπιπλα η φθίνουσα μέθοδος του αντιστρόφου αθροίσματος των ετών της ωφέλιμης ζωής( 5έτη) 3ος χρόνος απόσβεσης.</t>
  </si>
  <si>
    <t>Να πραγματοποιήσετε τις σχετικές λογιστικές έγγραφες και να εκδώσετε το προσαρμοσμένο ισοζύγιο της επιχείρησης.</t>
  </si>
  <si>
    <t>20.01</t>
  </si>
  <si>
    <t xml:space="preserve">     δ) Για τα μηχανήματα η αύξουσα μέθοδος ωφέλιμη ζωή 8 έτη και επιτόκιο 10%, Υπ.Αξία 20.000 ευρώ</t>
  </si>
  <si>
    <r>
      <rPr>
        <sz val="24"/>
        <rFont val="Arial"/>
        <family val="2"/>
        <charset val="161"/>
      </rPr>
      <t>ΚΑΘΟΛΙΚ</t>
    </r>
    <r>
      <rPr>
        <b/>
        <sz val="24"/>
        <rFont val="Arial"/>
        <family val="2"/>
        <charset val="161"/>
      </rPr>
      <t>Ο</t>
    </r>
  </si>
  <si>
    <t>Α/Α</t>
  </si>
  <si>
    <t>ΛΟΓΑΡΙΑΣΜΟΙ/ΑΙΤΙΟΛΟΓΙΑ</t>
  </si>
  <si>
    <t>ΧΡΕΩΣΗ</t>
  </si>
  <si>
    <t>ΠΙΣΤΩΣΗ</t>
  </si>
  <si>
    <t>ΗΜΕΡΟΛΟΓΙΟ</t>
  </si>
  <si>
    <t>1ο ΙΣΟΖΥΓΙΟ ΔΕΚΕΜΒΡΙΟΥ</t>
  </si>
  <si>
    <t>ΛΟΓΑΡΙΑΣΜΟΙ</t>
  </si>
  <si>
    <t>ΤΕΜΑΧΙΑ</t>
  </si>
  <si>
    <t>ΤΙΜΗ/ΜΟΝ</t>
  </si>
  <si>
    <t>ΑΓΟΡΑ ΕΜΠΟΡΕΥΜΑΤΩΝ</t>
  </si>
  <si>
    <t xml:space="preserve"> ΕΜΠΟΡΕΥΜΑΤΑ</t>
  </si>
  <si>
    <t>ΕΜΠΟΡΕΥΜΑΤΑ</t>
  </si>
  <si>
    <t>ΠΩΛΗΣΗ ΕΜΠΟΡΕΥΜΑΤΩΝ</t>
  </si>
  <si>
    <t>ΥΠΟΛΛΕΙΜΑΤΙΚΗ  ΑΞΙΑ</t>
  </si>
  <si>
    <t>ΚΟΣΤΟΣ ΚΤΗΣΗΣ</t>
  </si>
  <si>
    <t>ΣΩΡΕΥΜΕΝΕΣ  ΑΠΟΣΒΕΣΕΙΣ</t>
  </si>
  <si>
    <t>ΣΥΝΤΕΛΕΣΤΗΣ</t>
  </si>
  <si>
    <t>ΑΠΟΣΒΕΣΗ</t>
  </si>
  <si>
    <t>ΩΦΕΛΙΜΗ ΖΩΗ (Ν)</t>
  </si>
  <si>
    <t>ΝΕΑ ΣΩΡΕΥΜΕΝΗ ΑΠΟΣΒΕΣΗ</t>
  </si>
  <si>
    <t>ΑΠΟΣΒΕΣΙΜΟ ΠΟΣΟ</t>
  </si>
  <si>
    <t>ΥΠΟΛΟΓΙΣΜΟΣ ΑΠΟΣΒΕΣΕΩΝ ΚΤΙΡΙΩΝ ΜΕ ΤΗ ΜΕΘΟΔΟ ΣΤΑΘΕΡΟΥ ΣΥΝΤΕΛΕΣΤΗ ΕΠΙ ΤΟΥ ΑΝΑΠΟΣΒΕΣΤΟΥ ΥΠΟΛΟΙΠΟΥ</t>
  </si>
  <si>
    <t>ΥΠΟΛΟΓΙΣΜΟΣ ΑΠΟΣΒΕΣΕΩΝ ΜΕ ΤΗ ΣΤΑΘΕΡΗ ΜΕΘΟΔΟ</t>
  </si>
  <si>
    <t>ΣΥΝΤΕΛΕΣΤΗΣ %</t>
  </si>
  <si>
    <t>ΚΟΣΤΟΣ ΚΤΗΣΗΣ ΜΕΤ ΜΕΣΩΝ</t>
  </si>
  <si>
    <t>ΑΠΟΣΒΕΣΗ ΜΕΤΑΦ ΜΕΣΩΝ</t>
  </si>
  <si>
    <t>ΥΠΟΛΛΕΙΜΑΤΙΚΗ ΑΞΙΑ</t>
  </si>
  <si>
    <t xml:space="preserve">ΥΠΟΛΛΕΙΜΑΤΙΚΗ ΑΞΙΑ </t>
  </si>
  <si>
    <t>ΑΠΟΣΒΕΣΗ ΕΠΙΠΛΩΝ</t>
  </si>
  <si>
    <t>ΚΟΣΤΟΣ ΚΤΗΣΗΣ ΑΥΛΩΝ</t>
  </si>
  <si>
    <t>66.03</t>
  </si>
  <si>
    <t>ΑΠΟΣΒΕΣΗ ΜΕΤΑΦ ΜΕΣΩΝ ΜΕ ΤΗ ΣΤΑΘΕΡΗ ΜΕΘΟΔΟ</t>
  </si>
  <si>
    <t>ΑΠΟΣΒΕΣΗ ΑΥΛΩΝ ΠΑΓΙΩΝ</t>
  </si>
  <si>
    <t>66.05</t>
  </si>
  <si>
    <t>ΑΠΟΣΒΕΣΗ ΑΥΛΩΝ ΠΑΓΙΩΝ ΜΕ ΤΗ ΣΤΑΘΕΡΗ ΜΕΘΟΔΟ</t>
  </si>
  <si>
    <t>ΦΘΙΝΟΥΣΑ ΜΕΘΟΔΟΣ ΤΟΥ ΑΝΤΙΣΤΡΟΦΟΥ ΑΘΡΟΙΣΜΑΤΟΣ ΤΩΝ ΕΤΩΝ ΩΦΕΛΙΜΗΣ ΖΩΗΣ</t>
  </si>
  <si>
    <t>ΚΟΣΤΟΣ ΚΤΗΣΗΣ ΕΠΙΠΛΩΝ</t>
  </si>
  <si>
    <t>ΥΠΟΛΛΕΙΜΑΤΙΚΗ ΑΞΙΑ ΕΠΙΠΛΩΝ</t>
  </si>
  <si>
    <t>66.04</t>
  </si>
  <si>
    <t>ΑΠΟΣΒΕΣΗ ΕΠΙΠΛΩΝ ΜΕ ΤΗ ΦΘΙΝΟΥΣΑ ΜΕΘΟΔΟ</t>
  </si>
  <si>
    <t>ΑΠΟΣΒΕΣΗ ΜΗΧΑΝΗΜΑΤΩΝ ΜΕ ΤΗΝ ΑΥΞΟΥΣΑ ΜΕΘΟΔΟ</t>
  </si>
  <si>
    <t>ΚΟΣΤΟΣ ΚΤΗΣΗΣ ΜΗΧΑΝΗΜ</t>
  </si>
  <si>
    <t>ΣΩΡΕΥΜΕΝΕΣ ΑΠΟΣΒΕΣΕΙΣ</t>
  </si>
  <si>
    <t>ΕΠΙΤΟΚΙΟ i</t>
  </si>
  <si>
    <t>66.02</t>
  </si>
  <si>
    <t>5. Να υπολογίσετε το μικτό κέρδος, το αποτέλεσμα εκμετάλλευσης και το αποτέλεσμα χρήσης.</t>
  </si>
  <si>
    <t>80.00</t>
  </si>
  <si>
    <t>ΜΕΤΑΦΟΡΑ ΑΠΟΘΕΜΑΤΩΝ ΣΤΟ ΚΠ</t>
  </si>
  <si>
    <t>ΔΗΜΙΟΥΡΓΙΑ ΑΠΟΘΕΜΑΤΟΣ ΑΡΧΗΣ ΝΕΑΣ ΧΡ</t>
  </si>
  <si>
    <t>ΠΡΟΣΗΡΜΟΣΜΕΝΟ ΙΣΟΖΥΓΙΟ</t>
  </si>
  <si>
    <t>ΛΟΓΑΡΙΑΣΜΟΣ</t>
  </si>
  <si>
    <t>ΚΑΤΑΣΤΑΣΗ ΛΟΓΑΡΙΑΣΜΟΥ ΓΕΝΙΚΗΣ ΕΚΜΕΤΑΛΛΕΥΣΕΩΣ (Λ/80)</t>
  </si>
  <si>
    <t xml:space="preserve">Ποσά κλειομένης </t>
  </si>
  <si>
    <t>χρήσεως 2008</t>
  </si>
  <si>
    <t>1. Αποθέματα ενάρξεως χρήσεως</t>
  </si>
  <si>
    <t>1. Πωλήσεις</t>
  </si>
  <si>
    <t>2. Αγορές χρήσεως</t>
  </si>
  <si>
    <t xml:space="preserve">    - Εμπορευμάτων</t>
  </si>
  <si>
    <t>3. ΜΕΙΟΝ: Αποθέματα τέλους χρήσεως</t>
  </si>
  <si>
    <t xml:space="preserve">    - Προϊόντων έτοιμων και ημιτελών</t>
  </si>
  <si>
    <t>Αγορές και διαφορά (+/-) αποθεμάτων</t>
  </si>
  <si>
    <t xml:space="preserve">    - Υποπροϊόντων και υπολειμμάτων</t>
  </si>
  <si>
    <t>4. Οργανικά Έξοδα</t>
  </si>
  <si>
    <t xml:space="preserve">    - Πρώτων και βοηθητικών υλών - υλικών συσκευασίας</t>
  </si>
  <si>
    <t xml:space="preserve">    - Αμοιβές και έξοδα προσωπικού</t>
  </si>
  <si>
    <t xml:space="preserve">    - Αναλώσιμων υλικών</t>
  </si>
  <si>
    <t xml:space="preserve">    - Αμοιβές και έξοδα τρίτων</t>
  </si>
  <si>
    <t xml:space="preserve">    - Ανταλλακτικών πάγιων στοιχείων</t>
  </si>
  <si>
    <t xml:space="preserve">    - Παροχές τρίτων</t>
  </si>
  <si>
    <t xml:space="preserve">    - Ειδών συσκευασίας</t>
  </si>
  <si>
    <t xml:space="preserve">    - Φόροι - τέλη (πλην των μη ενσωματούμενων στο λειτουργικό κόστος φόρων)</t>
  </si>
  <si>
    <t xml:space="preserve">    - Άχρηστου υλικού</t>
  </si>
  <si>
    <r>
      <t xml:space="preserve">    - </t>
    </r>
    <r>
      <rPr>
        <i/>
        <sz val="8"/>
        <rFont val="Arial"/>
        <family val="2"/>
      </rPr>
      <t>Διάφορα έξοδα</t>
    </r>
  </si>
  <si>
    <t xml:space="preserve">    - Ασφαλιστικές αποζημιώσεις</t>
  </si>
  <si>
    <t xml:space="preserve">    - Έξοδα μεταφορών</t>
  </si>
  <si>
    <t xml:space="preserve">    - Υπηρεσιών (έσοδα από παροχή υπηρεσιών)</t>
  </si>
  <si>
    <t>64.01</t>
  </si>
  <si>
    <t xml:space="preserve">    - Έξοδα ταξειδίων</t>
  </si>
  <si>
    <t xml:space="preserve">    - Έξοδα προβολής και διαφημίσεως</t>
  </si>
  <si>
    <t>2. Λοιπά οργανικά έσοδα</t>
  </si>
  <si>
    <t>64.03</t>
  </si>
  <si>
    <t xml:space="preserve">    - Έξοδα εκθέσεων - επιδείξεων</t>
  </si>
  <si>
    <t xml:space="preserve">    - Επιχορηγήσεις και διάφορα έσοδα πωλήσεων</t>
  </si>
  <si>
    <t>64.04</t>
  </si>
  <si>
    <t xml:space="preserve">    - Ειδικά έξοδα προωθήσεως εξαγωγών</t>
  </si>
  <si>
    <t xml:space="preserve">    - Έσοδα παρεπόμενων ασχολιών</t>
  </si>
  <si>
    <t>64.05</t>
  </si>
  <si>
    <t xml:space="preserve">    - Συνδρομές - εισφορές</t>
  </si>
  <si>
    <t xml:space="preserve">    - Έσοδα κεφαλαίων</t>
  </si>
  <si>
    <t>64.06</t>
  </si>
  <si>
    <t xml:space="preserve">    - Δωρεές - Επιχορηγήσεις</t>
  </si>
  <si>
    <t>78.05</t>
  </si>
  <si>
    <t xml:space="preserve">    - Χρησιμοποιημένες προβλέψεις εκμεταλλεύσεως</t>
  </si>
  <si>
    <t xml:space="preserve">    - Έντυπα και γραφική ύλη</t>
  </si>
  <si>
    <t>64.08</t>
  </si>
  <si>
    <t xml:space="preserve">    - Υλικά άμεσης αναλώσεως</t>
  </si>
  <si>
    <t>64.09</t>
  </si>
  <si>
    <t xml:space="preserve">    - Έξοδα δημοσιεύσεων</t>
  </si>
  <si>
    <t>64.10</t>
  </si>
  <si>
    <t xml:space="preserve">    - Έξοδα συμμετοχών και χρεογράφων</t>
  </si>
  <si>
    <t>64.12</t>
  </si>
  <si>
    <t xml:space="preserve">    - Ζημίες από πώληση συμμετοχών και χρεογράφων</t>
  </si>
  <si>
    <t xml:space="preserve">    - Διάφορα</t>
  </si>
  <si>
    <t xml:space="preserve">    - Τόκοι και συναφή έξοδα</t>
  </si>
  <si>
    <t xml:space="preserve">    - Αποσβέσεις πάγιων στοιχείων ενσωματωμένες στο λειτουργικό κόστος</t>
  </si>
  <si>
    <t xml:space="preserve">    - Προβλέψεις εκμεταλλεύσεως</t>
  </si>
  <si>
    <t>Συνολικό κόστος</t>
  </si>
  <si>
    <t>ΜΕΙΟΝ:</t>
  </si>
  <si>
    <t>78.00</t>
  </si>
  <si>
    <t>Ιδιοπαραγωγή και βελτιώσεις παγίων</t>
  </si>
  <si>
    <t>78.10+78.11</t>
  </si>
  <si>
    <t>Ιδιόχρηση ή καταστροφή αποθεμάτων</t>
  </si>
  <si>
    <t>Συνολικό κόστος εσόδων</t>
  </si>
  <si>
    <t>Κέρδη εκμεταλλεύσεως</t>
  </si>
  <si>
    <t>Ζημίες εκμεταλλεύσεως</t>
  </si>
  <si>
    <t>χρήσεως</t>
  </si>
  <si>
    <t>ΜΕΤΑΦΟΡΑ ΚΠ ΣΤΟ ΜΚ</t>
  </si>
  <si>
    <t>ΜΕΤΑΦΟΡΑ ΠΩΛΗΣΕΩΝ ΣΤΟ ΜΚ</t>
  </si>
  <si>
    <t xml:space="preserve">ΧΡΕΩΣΗ </t>
  </si>
  <si>
    <t>ΣΥΝΟΛΟ</t>
  </si>
  <si>
    <t>ΕΝΕΡΓΗΤΙΚΟ</t>
  </si>
  <si>
    <t>ΠΑΘΗΤΙΚΟ</t>
  </si>
  <si>
    <t>Β. ΕΞΟΔΑ ΕΓΚΑΤΑΣΤΑΣΗΣ</t>
  </si>
  <si>
    <t>Αξία Κτήσεως</t>
  </si>
  <si>
    <t>Αποσβέσεις</t>
  </si>
  <si>
    <t>Αναπόσβεστη Αξία</t>
  </si>
  <si>
    <t>Α. ΙΔΙΑ ΚΕΦΑΛΑΙΑ</t>
  </si>
  <si>
    <t>4. Λοιπά έξοδα εγκαταστάσεως</t>
  </si>
  <si>
    <t>Ι. Μετοχικό κεφάλαιο ( 75.458 μετοχές των 2,93 ευρώ.)</t>
  </si>
  <si>
    <t>1. Καταβλημένο</t>
  </si>
  <si>
    <t>Γ. ΠΑΓΙΟ ΕΝΕΡΓΗΤΙΚΟ</t>
  </si>
  <si>
    <t>ΙΙΙ. Διαφορές αναπροσαρμογής - Επιχορηγήσεις Επενδύσεων - Δωρεές Παγίων</t>
  </si>
  <si>
    <t>II. Ενσώματες ακινητοποιήσεις</t>
  </si>
  <si>
    <t>2. Διαφορές από αναπροσαρμογή αξίας λοιπών περιουσιακών στοιχείων</t>
  </si>
  <si>
    <t>1. Γήπεδα - Οικόπεδα</t>
  </si>
  <si>
    <t>2. Ορυχεία - Μεταλλεία - Λατομεία - Αγροί - Φυτείες - Δάση</t>
  </si>
  <si>
    <t>IV. Αποθεματικά κεφάλαια</t>
  </si>
  <si>
    <t>3. Κτίρια και τεχνικά έργα</t>
  </si>
  <si>
    <t>5. Αφορολόγητα αποθεματικά ειδικών διατάξεων νόμων</t>
  </si>
  <si>
    <t>6. Έπιπλα και λοιπός εξοπλισμός</t>
  </si>
  <si>
    <t>7. Ακινητοποιήσεις υπό εκτέλεση και προκαταβολές</t>
  </si>
  <si>
    <t>Σύνολο ενσώματων ακινητοποιήσεων (ΓΙΙ)</t>
  </si>
  <si>
    <t>V. Αποτελέσματα εις νέο</t>
  </si>
  <si>
    <t>Υπόλοιπο κερδών χρήσεως εις νέο</t>
  </si>
  <si>
    <t>ΙΙΙ. Συμμετοχές και άλλες μακροπρόθεσμες χρηματοοικονομικές απαιτήσεις</t>
  </si>
  <si>
    <t>1. Συμμετοχές σε συνδεμένες επιχειρήσεις</t>
  </si>
  <si>
    <t>Σύνολο ιδίων κεφαλαίων (ΑΙ+ΑIΙΙ+ΑIV+ΑV)</t>
  </si>
  <si>
    <t>Σύνολο συμμετοχών και άλλων μακροπρόθεσμων χρηματοοικονομικών απαιτήσεων</t>
  </si>
  <si>
    <t>Σύνολο πάγιου ενεργητικού (ΓΙΙ+ΓΙΙΙ)</t>
  </si>
  <si>
    <t>Γ. ΥΠΟΧΡΕΩΣΕΙΣ</t>
  </si>
  <si>
    <t>Δ. ΚΥΚΛΟΦΟΡΟΥΝ ΕΝΕΡΓΗΤΙΚΟ</t>
  </si>
  <si>
    <t>Ι. Μακροπρόθεσμες υποχρεώσεις</t>
  </si>
  <si>
    <t>ΙΙ. Απαιτήσεις</t>
  </si>
  <si>
    <t>2. Δάνεια Τραπεζών</t>
  </si>
  <si>
    <t>11. Χρεώστες διάφοροι</t>
  </si>
  <si>
    <t>8. Λοιπές μακροπρόθεσμες υποχρεώσεις</t>
  </si>
  <si>
    <t>Σύνολο Απαιτήσεων (ΔΙΙ)</t>
  </si>
  <si>
    <t>Σύνολο Μακροπροθέσμων υποχρεώσεων (ΓΙ)</t>
  </si>
  <si>
    <t>ΙΙΙ. Χρεόγραφα</t>
  </si>
  <si>
    <t>1. Μετοχές</t>
  </si>
  <si>
    <t>ΙΙ. Βραχυπρόθεσμες υποχρεώσεις</t>
  </si>
  <si>
    <t>3. Λοιπά χρεόγραφα</t>
  </si>
  <si>
    <t>1.Προμηθευτες</t>
  </si>
  <si>
    <t>3. Τράπεζες λογ/σμοι βραχυπρόθεσμων υποχρεώσεων</t>
  </si>
  <si>
    <t>ΙV. Διαθέσιμα</t>
  </si>
  <si>
    <t>5. Υποχρεώσεις από φόρους - τέλη</t>
  </si>
  <si>
    <t>1. Ταμείο</t>
  </si>
  <si>
    <t>Σύνολο Βραχυπροθέσμων υποχρεώσεων (ΓΙΙ)</t>
  </si>
  <si>
    <t>3. Καταθέσεις όψεως και προθεσμίας</t>
  </si>
  <si>
    <t>Σύνολο υποχρεώσεων (ΓΙ + ΓΙΙ)</t>
  </si>
  <si>
    <t>Σύνολο Διαθεσίμων (ΔΙV)</t>
  </si>
  <si>
    <t>Σύνολο κυκλοφορούντος ενεργητικού (ΔΙΙ+ΔΙΙΙ+ΔΙV)</t>
  </si>
  <si>
    <t>ΓΕΝΙΚΟ ΣΥΝΟΛΟ ΕΝΕΡΓΗΤΙΚΟΥ (Β+Γ+Δ+Ε)</t>
  </si>
  <si>
    <t>ΓΕΝΙΚΟ ΣΥΝΟΛΟ ΠΑΘΗΤΙΚΟΥ (Α+Γ)</t>
  </si>
  <si>
    <t>Ι. Αποτελέσματα εκμεταλλεύσεως</t>
  </si>
  <si>
    <t>Κύκλος εργασιών (πωλήσεις)</t>
  </si>
  <si>
    <r>
      <t>Μείον</t>
    </r>
    <r>
      <rPr>
        <sz val="8"/>
        <rFont val="Arial"/>
        <family val="2"/>
      </rPr>
      <t>: Κόστος πωλήσεων</t>
    </r>
  </si>
  <si>
    <t>Μικτά αποτελέσματα (κέρδη) εκμεταλλεύσεως</t>
  </si>
  <si>
    <r>
      <t>Πλέον</t>
    </r>
    <r>
      <rPr>
        <sz val="8"/>
        <rFont val="Arial"/>
        <family val="2"/>
      </rPr>
      <t>: 1. Άλλα έσοδα εκμεταλλεύσεως</t>
    </r>
  </si>
  <si>
    <t>Σύνολο</t>
  </si>
  <si>
    <r>
      <t>ΜΕΙΟΝ</t>
    </r>
    <r>
      <rPr>
        <sz val="8"/>
        <rFont val="Arial"/>
        <family val="2"/>
      </rPr>
      <t>: 1. Έξοδα διοικητικής λειτουργίας</t>
    </r>
  </si>
  <si>
    <t xml:space="preserve">              3. Κέρδη πωλήσεως συμμετοχών και χρεογράφων</t>
  </si>
  <si>
    <t xml:space="preserve">              4. Πιστωτικοί τόκοι και συναφή έσοδα</t>
  </si>
  <si>
    <r>
      <t xml:space="preserve">ΜΕΙΟΝ:  </t>
    </r>
    <r>
      <rPr>
        <sz val="8"/>
        <rFont val="Arial"/>
        <family val="2"/>
      </rPr>
      <t>3. Χρεωστικοί τόκοι και συναφή έξοδα</t>
    </r>
  </si>
  <si>
    <t>Ολικά αποτελέσματα (ζημιες/κέρδη) εκμεταλλεύσεως</t>
  </si>
  <si>
    <t xml:space="preserve">              Σύνολο αποσβέσεων πάγιων στοιχείων</t>
  </si>
  <si>
    <t xml:space="preserve">              Μείον: Οι από αυτές ενσωματωμένες στο λειτουργικό κόστος</t>
  </si>
  <si>
    <t>ΚΑΘΑΡΑ ΑΠΟΤΕΛΕΣΜΑΤΑ (Ζημιες/Κέρδη) ΧΡΗΣΕΩΣ προ φόρων</t>
  </si>
  <si>
    <t xml:space="preserve">ΙΣΟΛΟΓΙΣΜΟΣ 31ης ΔΕΚΕΜΒΡΙΟΥ  </t>
  </si>
  <si>
    <t>4.Μηχανηματα</t>
  </si>
  <si>
    <t>5.Μεταφορικα Μεσα</t>
  </si>
  <si>
    <t>Πελατες</t>
  </si>
  <si>
    <r>
      <rPr>
        <sz val="8"/>
        <rFont val="Arial"/>
        <family val="2"/>
        <charset val="161"/>
      </rPr>
      <t>Ι</t>
    </r>
    <r>
      <rPr>
        <b/>
        <sz val="8"/>
        <rFont val="Arial"/>
        <family val="2"/>
      </rPr>
      <t>.</t>
    </r>
    <r>
      <rPr>
        <sz val="8"/>
        <rFont val="Arial"/>
        <family val="2"/>
        <charset val="161"/>
      </rPr>
      <t>ΑΠΟΘΕΜΑΤΑ ΕΜΠΟΡΕΥΜΑΤΩΝ</t>
    </r>
  </si>
  <si>
    <t>Επισφαλεις Πελατες</t>
  </si>
  <si>
    <t>Ασφαλιστικοι οργανισμοι</t>
  </si>
  <si>
    <t>Αποδοχες Προσωπικου Πληρωτεες</t>
  </si>
  <si>
    <t>Μεταβατικοι Ενεργητικου</t>
  </si>
  <si>
    <t>Εξοδα επομενων χρησεων</t>
  </si>
  <si>
    <t>Εσοδα χρησεως εισπρακτεα</t>
  </si>
  <si>
    <t>Μεταβατικοι Παθητικου</t>
  </si>
  <si>
    <t>Εσοδα Επομενων Χρησεων</t>
  </si>
  <si>
    <t>Εξοδα χρησεως δεδουλευμενα</t>
  </si>
  <si>
    <t>VI.Προβλεψεις</t>
  </si>
  <si>
    <t>Συνολο Μεταβατικων</t>
  </si>
  <si>
    <t>ΝΕΑ Σ.ΑΠΟΣΒΕΣΗ</t>
  </si>
  <si>
    <t>ΥΠΕΡΒΑΛ.ΑΠΟΣΒΕΣΕΙΣ</t>
  </si>
  <si>
    <t>Έκτακτα Αποτελέσματα</t>
  </si>
  <si>
    <t>ΠΛΕΟΝ: Λοιπά Έσοδα</t>
  </si>
  <si>
    <t>40.00</t>
  </si>
  <si>
    <t xml:space="preserve">ΚΑΤΑΣΤΑΣΗ  ΛΟΓΑΡΙΑΣΜΟΥ  ΑΠΟΤΕΛΕΣΜΑΤΩΝ  ΧΡΗΣΕΩΣ  </t>
  </si>
  <si>
    <t xml:space="preserve">Ποσά κλειομένης χρήσεως </t>
  </si>
  <si>
    <t xml:space="preserve">Ποσά κλειόμενης χρήσεως </t>
  </si>
  <si>
    <t>ΦΠΑ(24%)</t>
  </si>
  <si>
    <t xml:space="preserve">ΠΑΝΤΕΙΟ ΠΑΝΕΠΙΣΤΗΜΙΟ ΤΜΗΜΑ ΟΙΚΟΝΟΜΙΚΗΣ ΚΑΙ ΠΕΡΙΦΕΡΕΙΑΚΗΣ ΑΝΑΠΤΥΞΗΣ </t>
  </si>
  <si>
    <t xml:space="preserve">Να πραγματοποιήσετε τις εγγραφές και να εκδώσετε το οριστικό ισοζύγιο της επιχείρησης. </t>
  </si>
  <si>
    <t xml:space="preserve">6. Να κατασκευάσετε  το πίνακα  Αποτελεσμάτων Χρήσης καθώς και τον Ισολογισμό </t>
  </si>
  <si>
    <t xml:space="preserve">ΓΕΝΙΚΗ ΛΟΓΙΣΤΙΚΗ </t>
  </si>
  <si>
    <t xml:space="preserve">2. Να πραγματοποιήσετε τους υπολογισμούς και τις εγγραφές των αποσβέσεων εάν:  </t>
  </si>
  <si>
    <t>3. Η επιχείρηση εμπορεύεται μόνο ένα εμπόρευμα, του οποίου η καρτέλα έχει ως ακολούθως:</t>
  </si>
  <si>
    <t>ΑΠΟΘΕΜΑ ΤΕΛΟΥΣ</t>
  </si>
  <si>
    <t xml:space="preserve">ΤΕΜ </t>
  </si>
  <si>
    <t>αναλυτικα</t>
  </si>
  <si>
    <t>ΜΕΤΑΦΟΡΑ αποτελεσμάτων χρήσης στα κέρδη εις νέο στα κεφάλαια</t>
  </si>
  <si>
    <t>ΜΕΤΑΦΟΡΑ ΕΞΟΔΩΝ στα αποτελέσματα χρήσης</t>
  </si>
  <si>
    <t>ΜΕΤΑΦΟΡΑ ΛΟΙΠΩΝ ΕΣΟΔΩΝ στα αποτελέσματα χρήσης</t>
  </si>
  <si>
    <t>ΜΕΤΑΦΟΡΑ ΜΚ στα αποτελέσματα χρήσης</t>
  </si>
  <si>
    <t>10.01</t>
  </si>
  <si>
    <t>12.01</t>
  </si>
  <si>
    <t>13.01</t>
  </si>
  <si>
    <t>14.01</t>
  </si>
  <si>
    <t>15.01</t>
  </si>
  <si>
    <t>12.02</t>
  </si>
  <si>
    <t>13.02</t>
  </si>
  <si>
    <t>14.02</t>
  </si>
  <si>
    <t>15.02</t>
  </si>
  <si>
    <t>18.01.01</t>
  </si>
  <si>
    <t>18.01.02</t>
  </si>
  <si>
    <t>20.02</t>
  </si>
  <si>
    <t>30.01</t>
  </si>
  <si>
    <t>31.01</t>
  </si>
  <si>
    <t>ΓΡΑΜΜΑΤΙΑ ΕΙΣΠΡΑΚΤΕΑ</t>
  </si>
  <si>
    <t>38.02</t>
  </si>
  <si>
    <t>38.01</t>
  </si>
  <si>
    <t>ΚΑΤΑΘΕΣΕΙΣ ΟΨΕΩΣ</t>
  </si>
  <si>
    <t>48.00</t>
  </si>
  <si>
    <t>49.00</t>
  </si>
  <si>
    <t>51.01</t>
  </si>
  <si>
    <t>ΓΡΑΜΜΑΤΙΑ ΠΛΗΡΩΤΕΑ</t>
  </si>
  <si>
    <t>50.01</t>
  </si>
  <si>
    <t>52.01</t>
  </si>
  <si>
    <t>53.03</t>
  </si>
  <si>
    <t>54.02</t>
  </si>
  <si>
    <t>55.01</t>
  </si>
  <si>
    <t>60.01</t>
  </si>
  <si>
    <t>60.02</t>
  </si>
  <si>
    <t>ΕΝΕΡΓΕΙΑ-ΔΕΗ</t>
  </si>
  <si>
    <t>65.01</t>
  </si>
  <si>
    <t>70.01</t>
  </si>
  <si>
    <t>70.07</t>
  </si>
  <si>
    <t>ΠΩΛΗΣΕΙΣ ΥΠΗΡΕΣΙΩΝ</t>
  </si>
  <si>
    <t>72.04</t>
  </si>
  <si>
    <t xml:space="preserve">1. Ο λογιστής της επιχείρησης διαπιστώνει ότι δεν έχει καταχωρήσει εγγραφή αγοράς εμπορευμάτων 20.000 τεμ 15 ευρώ έκαστο </t>
  </si>
  <si>
    <t>υπολειμματική αξία 121.510 ευρώ ΩΖ.25 ΕΤΗ</t>
  </si>
  <si>
    <t xml:space="preserve">     β) Για τα μεταφορικά μέσα 12% και για τα άυλα 20% με τη σταθερή μέθοδο.</t>
  </si>
  <si>
    <t>με 24% ΦΠΑ και πώληση εμπορευμάτων  15.000 τεμ με 20ευρώ ανά τεμ συν ΦΠΑ 24%. Οι συναλλαγές αυτές έγιναν επι πιστώσει.</t>
  </si>
  <si>
    <t>Χρησιμοποιήστε τους κωδικούς λογαριασμών των ΕΛΠ (66 ΓΙΑ ΤΙΣ ΑΠΟΣΒΕΣΕΙΣ ,82.01.01 ΚΠ,82.01.02 ΜΚ ΚΑΙ 82,02 ΓΙΑ ΤΑ ΑΠΟΤΕΛΕΣΜΑΤΑ ΧΡΗΣΗΣ)</t>
  </si>
  <si>
    <t xml:space="preserve"> Να πραγματοποιήσετε τις εγγραφές </t>
  </si>
  <si>
    <t>αξια</t>
  </si>
  <si>
    <t>ΑΠΟΣΒΕΣΗ ΚΤΙΡΙΩΝ ΜΕ ΜΕΘ.ΣΤΑΘ.ΣΥΝΤΕΛΕΣΤΗ ΕΠΙ ΑΝΑΠΟΣΒΕΣΤΟΥ ΥΠΟΛΟΙΠΟΥ</t>
  </si>
  <si>
    <t>ΑΠΟΣΒΕΣΗ ΜΗΧΑΝΗΜΑΤΩΝ ΜΕ ΤΗΝ ΑΥΞΟΥΣΑ ΜΕΘΟΔΟ - ΥΠΕΡΒΑΣΗ ΑΠΟΣΒΕΣΕΩΝ</t>
  </si>
  <si>
    <t>Ποσά κλειομένης χρήσεως</t>
  </si>
  <si>
    <t>Η εμπορική επιχείρηση "ΥΠΟΔΕΙΓΜΑ" εμφανίζει την 31/12/2023 στα βιβλία της υπόλοιπα στους κάτωθι λογαριασμούς:</t>
  </si>
  <si>
    <t>66.06</t>
  </si>
  <si>
    <t>αθροισμα ετών ΩΖ</t>
  </si>
  <si>
    <t>ΚΠ</t>
  </si>
  <si>
    <t>82.01.02</t>
  </si>
  <si>
    <t>82.01.01</t>
  </si>
  <si>
    <t>82.02</t>
  </si>
  <si>
    <t>Μερικά αποτελέσματα (κέρδη) εκμεταλλεύσεως EBIT</t>
  </si>
  <si>
    <t>ΕΞΑΓΩΓΕΣ</t>
  </si>
  <si>
    <t>Πώληση</t>
  </si>
  <si>
    <t>ΥΠΟΛΟΙΠΟ</t>
  </si>
  <si>
    <r>
      <t xml:space="preserve">Η επιχείρηση ακολουθεί  ΤΗ ΔΙΑΡΚΗ απογραφή των εμπορευμάτων της, με μέθοδο αποτίμησης την </t>
    </r>
    <r>
      <rPr>
        <b/>
        <sz val="12"/>
        <rFont val="Times New Roman"/>
        <family val="1"/>
        <charset val="161"/>
      </rPr>
      <t>ΜΕΣΗ ΣΤΑΘΜΙΚΗ</t>
    </r>
    <r>
      <rPr>
        <sz val="12"/>
        <rFont val="Times New Roman"/>
        <family val="1"/>
        <charset val="161"/>
      </rPr>
      <t>.</t>
    </r>
  </si>
  <si>
    <t>[Το γραμμοσκιασμένο μέρος περιλαμβάνουν τις αγορέ και τις πωλήσεις του ερωτήματος 1]</t>
  </si>
  <si>
    <t>4. Ποιο το κόστος των πωληθέντων εμπορευμάτων.</t>
  </si>
  <si>
    <t>[Τα γενικά λειτουργικά έξοδα να εμφανισθούν μαζί στην ΚΑΧ και τα ποσά να στρογκυλοποιούνται στο ευρώ]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</si>
</sst>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</numFmts>
  <fonts count="39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Times New Roman"/>
      <family val="1"/>
      <charset val="161"/>
    </font>
    <font>
      <sz val="12"/>
      <name val="Times New Roman"/>
      <family val="1"/>
      <charset val="161"/>
    </font>
    <font>
      <b/>
      <sz val="24"/>
      <name val="Arial"/>
      <family val="2"/>
      <charset val="161"/>
    </font>
    <font>
      <sz val="24"/>
      <name val="Arial"/>
      <family val="2"/>
      <charset val="161"/>
    </font>
    <font>
      <u/>
      <sz val="10"/>
      <name val="Arial"/>
      <family val="2"/>
      <charset val="161"/>
    </font>
    <font>
      <b/>
      <u val="double"/>
      <sz val="14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u val="double"/>
      <sz val="8"/>
      <name val="Arial"/>
      <family val="2"/>
    </font>
    <font>
      <u val="singleAccounting"/>
      <sz val="8"/>
      <name val="Arial"/>
      <family val="2"/>
    </font>
    <font>
      <i/>
      <sz val="8"/>
      <name val="Arial"/>
      <family val="2"/>
    </font>
    <font>
      <u val="double"/>
      <sz val="8"/>
      <name val="Arial"/>
      <family val="2"/>
    </font>
    <font>
      <sz val="10"/>
      <color indexed="10"/>
      <name val="Arial"/>
      <family val="2"/>
    </font>
    <font>
      <u val="doubleAccounting"/>
      <sz val="8"/>
      <name val="Arial"/>
      <family val="2"/>
    </font>
    <font>
      <b/>
      <u val="doubleAccounting"/>
      <sz val="8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  <charset val="161"/>
    </font>
    <font>
      <sz val="12"/>
      <color theme="1"/>
      <name val="Times New Roman"/>
      <family val="1"/>
      <charset val="161"/>
    </font>
    <font>
      <sz val="10"/>
      <name val="Times New Roman"/>
      <family val="1"/>
    </font>
    <font>
      <sz val="12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2"/>
      <name val="Times New Roman"/>
      <family val="1"/>
    </font>
    <font>
      <sz val="10"/>
      <color rgb="FFFF0000"/>
      <name val="Arial"/>
      <family val="2"/>
    </font>
    <font>
      <sz val="10"/>
      <color rgb="FFFF0000"/>
      <name val="Arial"/>
      <family val="2"/>
      <charset val="161"/>
    </font>
    <font>
      <b/>
      <sz val="10"/>
      <name val="Times New Roman"/>
      <family val="1"/>
    </font>
    <font>
      <sz val="10"/>
      <color rgb="FF7030A0"/>
      <name val="Arial"/>
      <family val="2"/>
    </font>
    <font>
      <sz val="10"/>
      <color rgb="FF7030A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165" fontId="0" fillId="0" borderId="0" xfId="1" applyNumberFormat="1" applyFont="1"/>
    <xf numFmtId="165" fontId="0" fillId="0" borderId="0" xfId="1" applyNumberFormat="1" applyFont="1" applyBorder="1"/>
    <xf numFmtId="165" fontId="0" fillId="0" borderId="1" xfId="1" applyNumberFormat="1" applyFont="1" applyBorder="1"/>
    <xf numFmtId="165" fontId="0" fillId="0" borderId="2" xfId="1" applyNumberFormat="1" applyFont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165" fontId="0" fillId="0" borderId="8" xfId="1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165" fontId="7" fillId="0" borderId="0" xfId="1" applyNumberFormat="1" applyFont="1"/>
    <xf numFmtId="165" fontId="7" fillId="0" borderId="0" xfId="1" applyNumberFormat="1" applyFont="1" applyBorder="1"/>
    <xf numFmtId="0" fontId="7" fillId="0" borderId="0" xfId="0" applyFont="1" applyAlignment="1">
      <alignment horizontal="right"/>
    </xf>
    <xf numFmtId="165" fontId="7" fillId="0" borderId="0" xfId="1" applyNumberFormat="1" applyFont="1" applyAlignment="1">
      <alignment horizontal="center"/>
    </xf>
    <xf numFmtId="3" fontId="7" fillId="0" borderId="0" xfId="0" applyNumberFormat="1" applyFont="1"/>
    <xf numFmtId="164" fontId="7" fillId="0" borderId="0" xfId="1" applyFont="1"/>
    <xf numFmtId="165" fontId="7" fillId="0" borderId="0" xfId="1" applyNumberFormat="1" applyFont="1" applyAlignment="1">
      <alignment horizontal="left"/>
    </xf>
    <xf numFmtId="0" fontId="7" fillId="0" borderId="9" xfId="0" applyFont="1" applyBorder="1" applyAlignment="1">
      <alignment horizontal="right"/>
    </xf>
    <xf numFmtId="0" fontId="7" fillId="0" borderId="9" xfId="0" applyFont="1" applyBorder="1"/>
    <xf numFmtId="165" fontId="7" fillId="0" borderId="9" xfId="1" applyNumberFormat="1" applyFont="1" applyBorder="1"/>
    <xf numFmtId="2" fontId="7" fillId="0" borderId="9" xfId="0" applyNumberFormat="1" applyFont="1" applyBorder="1" applyAlignment="1">
      <alignment horizontal="right"/>
    </xf>
    <xf numFmtId="0" fontId="28" fillId="2" borderId="0" xfId="0" applyFont="1" applyFill="1"/>
    <xf numFmtId="165" fontId="28" fillId="2" borderId="0" xfId="1" applyNumberFormat="1" applyFont="1" applyFill="1" applyAlignment="1"/>
    <xf numFmtId="164" fontId="28" fillId="2" borderId="0" xfId="1" applyFont="1" applyFill="1" applyAlignment="1"/>
    <xf numFmtId="0" fontId="0" fillId="0" borderId="10" xfId="0" applyBorder="1"/>
    <xf numFmtId="0" fontId="0" fillId="0" borderId="11" xfId="0" applyBorder="1" applyAlignment="1">
      <alignment horizontal="left"/>
    </xf>
    <xf numFmtId="165" fontId="0" fillId="0" borderId="9" xfId="1" applyNumberFormat="1" applyFont="1" applyBorder="1"/>
    <xf numFmtId="0" fontId="0" fillId="0" borderId="13" xfId="0" applyBorder="1"/>
    <xf numFmtId="0" fontId="4" fillId="0" borderId="7" xfId="0" applyFont="1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/>
    <xf numFmtId="0" fontId="13" fillId="0" borderId="14" xfId="2" applyFont="1" applyBorder="1" applyAlignment="1">
      <alignment horizontal="left"/>
    </xf>
    <xf numFmtId="0" fontId="14" fillId="0" borderId="0" xfId="2" applyFont="1"/>
    <xf numFmtId="4" fontId="14" fillId="0" borderId="0" xfId="2" applyNumberFormat="1" applyFont="1"/>
    <xf numFmtId="0" fontId="14" fillId="0" borderId="14" xfId="2" applyFont="1" applyBorder="1" applyAlignment="1">
      <alignment horizontal="left"/>
    </xf>
    <xf numFmtId="0" fontId="15" fillId="0" borderId="0" xfId="2" applyFont="1" applyAlignment="1">
      <alignment horizontal="center"/>
    </xf>
    <xf numFmtId="0" fontId="16" fillId="0" borderId="0" xfId="2" applyFont="1"/>
    <xf numFmtId="0" fontId="13" fillId="0" borderId="0" xfId="2" applyFont="1"/>
    <xf numFmtId="4" fontId="18" fillId="0" borderId="0" xfId="2" applyNumberFormat="1" applyFont="1"/>
    <xf numFmtId="0" fontId="4" fillId="0" borderId="0" xfId="2"/>
    <xf numFmtId="4" fontId="15" fillId="0" borderId="0" xfId="2" applyNumberFormat="1" applyFont="1"/>
    <xf numFmtId="4" fontId="20" fillId="0" borderId="0" xfId="2" applyNumberFormat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center"/>
    </xf>
    <xf numFmtId="0" fontId="4" fillId="0" borderId="0" xfId="2" applyAlignment="1">
      <alignment horizontal="left"/>
    </xf>
    <xf numFmtId="165" fontId="14" fillId="0" borderId="0" xfId="1" applyNumberFormat="1" applyFont="1" applyFill="1" applyBorder="1"/>
    <xf numFmtId="165" fontId="15" fillId="0" borderId="0" xfId="1" applyNumberFormat="1" applyFont="1" applyFill="1" applyBorder="1" applyAlignment="1">
      <alignment horizontal="center"/>
    </xf>
    <xf numFmtId="165" fontId="16" fillId="0" borderId="0" xfId="1" applyNumberFormat="1" applyFont="1" applyFill="1" applyBorder="1"/>
    <xf numFmtId="165" fontId="13" fillId="0" borderId="0" xfId="1" applyNumberFormat="1" applyFont="1" applyFill="1" applyBorder="1"/>
    <xf numFmtId="165" fontId="18" fillId="0" borderId="0" xfId="1" applyNumberFormat="1" applyFont="1" applyFill="1" applyBorder="1"/>
    <xf numFmtId="165" fontId="18" fillId="0" borderId="0" xfId="1" applyNumberFormat="1" applyFont="1" applyBorder="1"/>
    <xf numFmtId="165" fontId="14" fillId="0" borderId="0" xfId="1" applyNumberFormat="1" applyFont="1" applyBorder="1"/>
    <xf numFmtId="165" fontId="15" fillId="0" borderId="0" xfId="1" applyNumberFormat="1" applyFont="1" applyBorder="1"/>
    <xf numFmtId="165" fontId="4" fillId="0" borderId="0" xfId="1" applyNumberFormat="1" applyFont="1" applyBorder="1"/>
    <xf numFmtId="165" fontId="4" fillId="0" borderId="0" xfId="1" applyNumberFormat="1" applyFont="1"/>
    <xf numFmtId="165" fontId="20" fillId="0" borderId="0" xfId="1" applyNumberFormat="1" applyFont="1" applyBorder="1"/>
    <xf numFmtId="2" fontId="14" fillId="0" borderId="0" xfId="2" applyNumberFormat="1" applyFont="1"/>
    <xf numFmtId="4" fontId="0" fillId="0" borderId="0" xfId="0" applyNumberFormat="1"/>
    <xf numFmtId="4" fontId="21" fillId="0" borderId="0" xfId="0" applyNumberFormat="1" applyFont="1"/>
    <xf numFmtId="4" fontId="14" fillId="0" borderId="16" xfId="0" applyNumberFormat="1" applyFont="1" applyBorder="1"/>
    <xf numFmtId="0" fontId="14" fillId="0" borderId="16" xfId="0" applyFont="1" applyBorder="1"/>
    <xf numFmtId="4" fontId="14" fillId="0" borderId="2" xfId="0" applyNumberFormat="1" applyFont="1" applyBorder="1"/>
    <xf numFmtId="4" fontId="15" fillId="0" borderId="0" xfId="0" applyNumberFormat="1" applyFont="1" applyAlignment="1">
      <alignment horizontal="center"/>
    </xf>
    <xf numFmtId="0" fontId="14" fillId="0" borderId="0" xfId="0" applyFont="1"/>
    <xf numFmtId="0" fontId="16" fillId="0" borderId="0" xfId="0" applyFont="1"/>
    <xf numFmtId="4" fontId="14" fillId="0" borderId="0" xfId="0" applyNumberFormat="1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13" fillId="0" borderId="0" xfId="0" applyFont="1"/>
    <xf numFmtId="4" fontId="15" fillId="0" borderId="0" xfId="0" applyNumberFormat="1" applyFont="1"/>
    <xf numFmtId="4" fontId="13" fillId="0" borderId="0" xfId="0" applyNumberFormat="1" applyFont="1"/>
    <xf numFmtId="4" fontId="24" fillId="0" borderId="0" xfId="0" applyNumberFormat="1" applyFont="1"/>
    <xf numFmtId="4" fontId="14" fillId="0" borderId="1" xfId="0" applyNumberFormat="1" applyFont="1" applyBorder="1"/>
    <xf numFmtId="4" fontId="25" fillId="0" borderId="0" xfId="0" applyNumberFormat="1" applyFont="1"/>
    <xf numFmtId="0" fontId="25" fillId="0" borderId="0" xfId="0" applyFont="1"/>
    <xf numFmtId="4" fontId="26" fillId="0" borderId="0" xfId="0" applyNumberFormat="1" applyFont="1"/>
    <xf numFmtId="0" fontId="12" fillId="0" borderId="17" xfId="0" applyFont="1" applyBorder="1"/>
    <xf numFmtId="0" fontId="12" fillId="0" borderId="0" xfId="0" applyFont="1"/>
    <xf numFmtId="165" fontId="4" fillId="0" borderId="9" xfId="1" applyNumberFormat="1" applyFont="1" applyBorder="1"/>
    <xf numFmtId="165" fontId="0" fillId="0" borderId="13" xfId="1" applyNumberFormat="1" applyFont="1" applyBorder="1"/>
    <xf numFmtId="165" fontId="4" fillId="0" borderId="13" xfId="1" applyNumberFormat="1" applyFont="1" applyBorder="1"/>
    <xf numFmtId="165" fontId="0" fillId="0" borderId="20" xfId="1" applyNumberFormat="1" applyFont="1" applyBorder="1"/>
    <xf numFmtId="165" fontId="0" fillId="0" borderId="21" xfId="1" applyNumberFormat="1" applyFont="1" applyBorder="1"/>
    <xf numFmtId="165" fontId="3" fillId="0" borderId="4" xfId="1" applyNumberFormat="1" applyFont="1" applyBorder="1" applyAlignment="1">
      <alignment horizontal="center"/>
    </xf>
    <xf numFmtId="165" fontId="0" fillId="0" borderId="15" xfId="1" applyNumberFormat="1" applyFont="1" applyBorder="1"/>
    <xf numFmtId="165" fontId="0" fillId="0" borderId="12" xfId="1" applyNumberFormat="1" applyFont="1" applyBorder="1"/>
    <xf numFmtId="165" fontId="10" fillId="0" borderId="6" xfId="1" applyNumberFormat="1" applyFont="1" applyBorder="1"/>
    <xf numFmtId="165" fontId="3" fillId="0" borderId="9" xfId="1" applyNumberFormat="1" applyFont="1" applyBorder="1"/>
    <xf numFmtId="165" fontId="3" fillId="0" borderId="9" xfId="1" applyNumberFormat="1" applyFont="1" applyBorder="1" applyAlignment="1">
      <alignment horizontal="center"/>
    </xf>
    <xf numFmtId="165" fontId="3" fillId="0" borderId="13" xfId="1" applyNumberFormat="1" applyFont="1" applyBorder="1"/>
    <xf numFmtId="0" fontId="4" fillId="0" borderId="0" xfId="0" applyFont="1"/>
    <xf numFmtId="0" fontId="3" fillId="0" borderId="12" xfId="0" applyFont="1" applyBorder="1"/>
    <xf numFmtId="165" fontId="3" fillId="0" borderId="12" xfId="1" applyNumberFormat="1" applyFont="1" applyBorder="1"/>
    <xf numFmtId="165" fontId="3" fillId="0" borderId="4" xfId="1" applyNumberFormat="1" applyFont="1" applyBorder="1"/>
    <xf numFmtId="165" fontId="3" fillId="0" borderId="12" xfId="1" applyNumberFormat="1" applyFont="1" applyBorder="1" applyAlignment="1">
      <alignment horizontal="center"/>
    </xf>
    <xf numFmtId="0" fontId="13" fillId="0" borderId="6" xfId="0" applyFont="1" applyBorder="1"/>
    <xf numFmtId="4" fontId="14" fillId="0" borderId="3" xfId="0" applyNumberFormat="1" applyFont="1" applyBorder="1"/>
    <xf numFmtId="0" fontId="14" fillId="0" borderId="6" xfId="0" applyFont="1" applyBorder="1"/>
    <xf numFmtId="0" fontId="15" fillId="0" borderId="6" xfId="0" applyFont="1" applyBorder="1"/>
    <xf numFmtId="0" fontId="14" fillId="0" borderId="5" xfId="0" applyFont="1" applyBorder="1"/>
    <xf numFmtId="4" fontId="14" fillId="0" borderId="4" xfId="0" applyNumberFormat="1" applyFont="1" applyBorder="1"/>
    <xf numFmtId="0" fontId="14" fillId="0" borderId="8" xfId="0" applyFont="1" applyBorder="1"/>
    <xf numFmtId="4" fontId="13" fillId="0" borderId="21" xfId="0" applyNumberFormat="1" applyFont="1" applyBorder="1" applyAlignment="1">
      <alignment horizontal="right"/>
    </xf>
    <xf numFmtId="0" fontId="16" fillId="0" borderId="6" xfId="0" applyFont="1" applyBorder="1"/>
    <xf numFmtId="0" fontId="19" fillId="0" borderId="6" xfId="0" applyFont="1" applyBorder="1"/>
    <xf numFmtId="0" fontId="5" fillId="0" borderId="6" xfId="0" applyFont="1" applyBorder="1"/>
    <xf numFmtId="0" fontId="27" fillId="0" borderId="6" xfId="0" applyFont="1" applyBorder="1"/>
    <xf numFmtId="0" fontId="7" fillId="0" borderId="0" xfId="0" applyFont="1" applyAlignment="1">
      <alignment horizontal="left"/>
    </xf>
    <xf numFmtId="165" fontId="0" fillId="3" borderId="9" xfId="1" applyNumberFormat="1" applyFont="1" applyFill="1" applyBorder="1"/>
    <xf numFmtId="165" fontId="0" fillId="0" borderId="0" xfId="0" applyNumberFormat="1"/>
    <xf numFmtId="3" fontId="14" fillId="0" borderId="0" xfId="0" applyNumberFormat="1" applyFont="1"/>
    <xf numFmtId="3" fontId="14" fillId="0" borderId="3" xfId="0" applyNumberFormat="1" applyFont="1" applyBorder="1"/>
    <xf numFmtId="3" fontId="15" fillId="0" borderId="3" xfId="0" applyNumberFormat="1" applyFont="1" applyBorder="1"/>
    <xf numFmtId="3" fontId="15" fillId="0" borderId="0" xfId="0" applyNumberFormat="1" applyFont="1"/>
    <xf numFmtId="3" fontId="13" fillId="0" borderId="0" xfId="0" applyNumberFormat="1" applyFont="1"/>
    <xf numFmtId="3" fontId="17" fillId="0" borderId="3" xfId="0" applyNumberFormat="1" applyFont="1" applyBorder="1"/>
    <xf numFmtId="3" fontId="22" fillId="0" borderId="0" xfId="0" applyNumberFormat="1" applyFont="1"/>
    <xf numFmtId="3" fontId="19" fillId="0" borderId="0" xfId="0" applyNumberFormat="1" applyFont="1"/>
    <xf numFmtId="3" fontId="20" fillId="0" borderId="3" xfId="0" applyNumberFormat="1" applyFont="1" applyBorder="1"/>
    <xf numFmtId="3" fontId="18" fillId="0" borderId="0" xfId="0" applyNumberFormat="1" applyFont="1"/>
    <xf numFmtId="3" fontId="22" fillId="0" borderId="3" xfId="0" applyNumberFormat="1" applyFont="1" applyBorder="1"/>
    <xf numFmtId="3" fontId="27" fillId="0" borderId="0" xfId="0" applyNumberFormat="1" applyFont="1"/>
    <xf numFmtId="3" fontId="14" fillId="0" borderId="22" xfId="0" applyNumberFormat="1" applyFont="1" applyBorder="1"/>
    <xf numFmtId="3" fontId="14" fillId="0" borderId="18" xfId="0" applyNumberFormat="1" applyFont="1" applyBorder="1"/>
    <xf numFmtId="3" fontId="23" fillId="0" borderId="0" xfId="0" applyNumberFormat="1" applyFont="1"/>
    <xf numFmtId="3" fontId="23" fillId="0" borderId="3" xfId="0" applyNumberFormat="1" applyFont="1" applyBorder="1"/>
    <xf numFmtId="3" fontId="14" fillId="0" borderId="1" xfId="0" applyNumberFormat="1" applyFont="1" applyBorder="1"/>
    <xf numFmtId="3" fontId="14" fillId="0" borderId="4" xfId="0" applyNumberFormat="1" applyFont="1" applyBorder="1"/>
    <xf numFmtId="0" fontId="29" fillId="0" borderId="19" xfId="0" applyFont="1" applyBorder="1" applyAlignment="1">
      <alignment wrapText="1"/>
    </xf>
    <xf numFmtId="0" fontId="29" fillId="0" borderId="0" xfId="0" applyFont="1" applyAlignment="1">
      <alignment wrapText="1"/>
    </xf>
    <xf numFmtId="165" fontId="29" fillId="0" borderId="0" xfId="1" applyNumberFormat="1" applyFont="1" applyAlignment="1">
      <alignment wrapText="1"/>
    </xf>
    <xf numFmtId="165" fontId="29" fillId="0" borderId="19" xfId="1" applyNumberFormat="1" applyFont="1" applyBorder="1" applyAlignment="1">
      <alignment wrapText="1"/>
    </xf>
    <xf numFmtId="165" fontId="29" fillId="3" borderId="0" xfId="1" applyNumberFormat="1" applyFont="1" applyFill="1" applyAlignment="1">
      <alignment horizontal="right" wrapText="1"/>
    </xf>
    <xf numFmtId="166" fontId="29" fillId="0" borderId="0" xfId="3" applyNumberFormat="1" applyFont="1" applyAlignment="1">
      <alignment wrapText="1"/>
    </xf>
    <xf numFmtId="166" fontId="29" fillId="0" borderId="0" xfId="0" applyNumberFormat="1" applyFont="1" applyAlignment="1">
      <alignment wrapText="1"/>
    </xf>
    <xf numFmtId="164" fontId="29" fillId="0" borderId="0" xfId="1" applyFont="1" applyAlignment="1">
      <alignment wrapText="1"/>
    </xf>
    <xf numFmtId="164" fontId="29" fillId="0" borderId="19" xfId="1" applyFont="1" applyBorder="1" applyAlignment="1">
      <alignment wrapText="1"/>
    </xf>
    <xf numFmtId="9" fontId="29" fillId="0" borderId="0" xfId="0" applyNumberFormat="1" applyFont="1" applyAlignment="1">
      <alignment wrapText="1"/>
    </xf>
    <xf numFmtId="9" fontId="29" fillId="0" borderId="0" xfId="3" applyFont="1" applyAlignment="1">
      <alignment wrapText="1"/>
    </xf>
    <xf numFmtId="2" fontId="29" fillId="0" borderId="0" xfId="0" applyNumberFormat="1" applyFont="1" applyAlignment="1">
      <alignment wrapText="1"/>
    </xf>
    <xf numFmtId="9" fontId="29" fillId="3" borderId="0" xfId="3" applyFont="1" applyFill="1" applyAlignment="1">
      <alignment wrapText="1"/>
    </xf>
    <xf numFmtId="8" fontId="29" fillId="0" borderId="0" xfId="0" applyNumberFormat="1" applyFont="1" applyAlignment="1">
      <alignment wrapText="1"/>
    </xf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right" wrapText="1"/>
    </xf>
    <xf numFmtId="0" fontId="29" fillId="0" borderId="0" xfId="0" applyFont="1" applyAlignment="1">
      <alignment horizontal="center" wrapText="1"/>
    </xf>
    <xf numFmtId="0" fontId="31" fillId="0" borderId="0" xfId="0" applyFont="1" applyAlignment="1">
      <alignment wrapText="1"/>
    </xf>
    <xf numFmtId="165" fontId="32" fillId="0" borderId="0" xfId="1" applyNumberFormat="1" applyFont="1" applyAlignment="1">
      <alignment wrapText="1"/>
    </xf>
    <xf numFmtId="0" fontId="30" fillId="0" borderId="0" xfId="0" applyFont="1"/>
    <xf numFmtId="0" fontId="30" fillId="0" borderId="6" xfId="0" applyFont="1" applyBorder="1"/>
    <xf numFmtId="0" fontId="30" fillId="0" borderId="3" xfId="0" applyFont="1" applyBorder="1"/>
    <xf numFmtId="164" fontId="30" fillId="0" borderId="0" xfId="1" applyFont="1"/>
    <xf numFmtId="164" fontId="30" fillId="0" borderId="20" xfId="1" applyFont="1" applyBorder="1"/>
    <xf numFmtId="164" fontId="30" fillId="0" borderId="6" xfId="1" applyFont="1" applyBorder="1"/>
    <xf numFmtId="164" fontId="30" fillId="4" borderId="6" xfId="1" applyFont="1" applyFill="1" applyBorder="1"/>
    <xf numFmtId="165" fontId="30" fillId="0" borderId="0" xfId="1" applyNumberFormat="1" applyFont="1"/>
    <xf numFmtId="0" fontId="33" fillId="0" borderId="0" xfId="0" applyFont="1"/>
    <xf numFmtId="165" fontId="33" fillId="0" borderId="0" xfId="1" applyNumberFormat="1" applyFont="1" applyBorder="1"/>
    <xf numFmtId="165" fontId="30" fillId="0" borderId="0" xfId="1" applyNumberFormat="1" applyFont="1" applyBorder="1"/>
    <xf numFmtId="0" fontId="30" fillId="4" borderId="0" xfId="0" applyFont="1" applyFill="1"/>
    <xf numFmtId="165" fontId="30" fillId="4" borderId="0" xfId="1" applyNumberFormat="1" applyFont="1" applyFill="1" applyBorder="1"/>
    <xf numFmtId="2" fontId="30" fillId="0" borderId="0" xfId="0" applyNumberFormat="1" applyFont="1"/>
    <xf numFmtId="0" fontId="30" fillId="0" borderId="19" xfId="0" applyFont="1" applyBorder="1"/>
    <xf numFmtId="165" fontId="30" fillId="0" borderId="19" xfId="1" applyNumberFormat="1" applyFont="1" applyBorder="1"/>
    <xf numFmtId="0" fontId="30" fillId="0" borderId="19" xfId="0" applyFont="1" applyBorder="1" applyAlignment="1">
      <alignment horizontal="center"/>
    </xf>
    <xf numFmtId="0" fontId="30" fillId="4" borderId="0" xfId="0" applyFont="1" applyFill="1" applyAlignment="1">
      <alignment horizontal="center"/>
    </xf>
    <xf numFmtId="2" fontId="30" fillId="0" borderId="0" xfId="0" applyNumberFormat="1" applyFont="1" applyAlignment="1">
      <alignment horizontal="center"/>
    </xf>
    <xf numFmtId="165" fontId="34" fillId="0" borderId="6" xfId="1" applyNumberFormat="1" applyFont="1" applyBorder="1"/>
    <xf numFmtId="165" fontId="35" fillId="0" borderId="0" xfId="1" applyNumberFormat="1" applyFont="1" applyBorder="1"/>
    <xf numFmtId="165" fontId="34" fillId="0" borderId="0" xfId="1" applyNumberFormat="1" applyFont="1" applyBorder="1"/>
    <xf numFmtId="165" fontId="34" fillId="0" borderId="20" xfId="1" applyNumberFormat="1" applyFont="1" applyBorder="1"/>
    <xf numFmtId="165" fontId="34" fillId="0" borderId="15" xfId="1" applyNumberFormat="1" applyFont="1" applyBorder="1"/>
    <xf numFmtId="0" fontId="36" fillId="0" borderId="0" xfId="0" applyFont="1" applyAlignment="1">
      <alignment wrapText="1"/>
    </xf>
    <xf numFmtId="165" fontId="29" fillId="0" borderId="0" xfId="0" applyNumberFormat="1" applyFont="1" applyAlignment="1">
      <alignment wrapText="1"/>
    </xf>
    <xf numFmtId="165" fontId="30" fillId="5" borderId="0" xfId="0" applyNumberFormat="1" applyFont="1" applyFill="1"/>
    <xf numFmtId="165" fontId="29" fillId="5" borderId="0" xfId="0" applyNumberFormat="1" applyFont="1" applyFill="1" applyAlignment="1">
      <alignment wrapText="1"/>
    </xf>
    <xf numFmtId="165" fontId="37" fillId="0" borderId="0" xfId="1" applyNumberFormat="1" applyFont="1" applyBorder="1"/>
    <xf numFmtId="165" fontId="37" fillId="0" borderId="20" xfId="1" applyNumberFormat="1" applyFont="1" applyBorder="1"/>
    <xf numFmtId="165" fontId="38" fillId="0" borderId="6" xfId="1" applyNumberFormat="1" applyFont="1" applyBorder="1"/>
    <xf numFmtId="165" fontId="37" fillId="0" borderId="6" xfId="1" applyNumberFormat="1" applyFont="1" applyBorder="1"/>
    <xf numFmtId="165" fontId="37" fillId="0" borderId="13" xfId="1" applyNumberFormat="1" applyFont="1" applyBorder="1"/>
    <xf numFmtId="3" fontId="29" fillId="0" borderId="0" xfId="0" applyNumberFormat="1" applyFont="1" applyAlignment="1">
      <alignment wrapText="1"/>
    </xf>
    <xf numFmtId="164" fontId="29" fillId="0" borderId="0" xfId="0" applyNumberFormat="1" applyFont="1" applyAlignment="1">
      <alignment wrapText="1"/>
    </xf>
    <xf numFmtId="165" fontId="31" fillId="0" borderId="0" xfId="0" applyNumberFormat="1" applyFont="1" applyAlignment="1">
      <alignment wrapText="1"/>
    </xf>
    <xf numFmtId="164" fontId="31" fillId="0" borderId="0" xfId="1" applyFont="1" applyAlignment="1">
      <alignment wrapText="1"/>
    </xf>
    <xf numFmtId="3" fontId="31" fillId="0" borderId="0" xfId="0" applyNumberFormat="1" applyFont="1" applyAlignment="1">
      <alignment wrapText="1"/>
    </xf>
    <xf numFmtId="164" fontId="35" fillId="0" borderId="23" xfId="1" applyFont="1" applyBorder="1"/>
    <xf numFmtId="0" fontId="6" fillId="0" borderId="0" xfId="0" applyFont="1" applyAlignment="1">
      <alignment horizontal="center"/>
    </xf>
    <xf numFmtId="165" fontId="9" fillId="0" borderId="20" xfId="1" applyNumberFormat="1" applyFont="1" applyBorder="1" applyAlignment="1">
      <alignment horizontal="center"/>
    </xf>
    <xf numFmtId="165" fontId="9" fillId="0" borderId="2" xfId="1" applyNumberFormat="1" applyFont="1" applyBorder="1" applyAlignment="1">
      <alignment horizontal="center"/>
    </xf>
    <xf numFmtId="165" fontId="9" fillId="0" borderId="21" xfId="1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5" borderId="0" xfId="0" applyFont="1" applyFill="1" applyAlignment="1">
      <alignment horizontal="center"/>
    </xf>
    <xf numFmtId="0" fontId="30" fillId="4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5" fillId="0" borderId="0" xfId="2" applyFont="1" applyAlignment="1">
      <alignment horizontal="center"/>
    </xf>
    <xf numFmtId="0" fontId="11" fillId="0" borderId="14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5" borderId="16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0" fontId="0" fillId="0" borderId="21" xfId="0" applyBorder="1" applyAlignment="1">
      <alignment horizontal="center"/>
    </xf>
  </cellXfs>
  <cellStyles count="4">
    <cellStyle name="Normal 3" xfId="2" xr:uid="{00000000-0005-0000-0000-000000000000}"/>
    <cellStyle name="Κανονικό" xfId="0" builtinId="0"/>
    <cellStyle name="Κόμμα" xfId="1" builtinId="3"/>
    <cellStyle name="Ποσοστό" xfId="3" builtinId="5"/>
  </cellStyles>
  <dxfs count="3">
    <dxf>
      <font>
        <b/>
        <i val="0"/>
        <strike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topLeftCell="A35" zoomScale="200" zoomScaleNormal="200" workbookViewId="0">
      <selection activeCell="C17" sqref="C17"/>
    </sheetView>
  </sheetViews>
  <sheetFormatPr defaultColWidth="8.7109375" defaultRowHeight="15.75" x14ac:dyDescent="0.25"/>
  <cols>
    <col min="1" max="1" width="14.7109375" style="11" customWidth="1"/>
    <col min="2" max="2" width="27.42578125" style="11" customWidth="1"/>
    <col min="3" max="3" width="13.7109375" style="12" bestFit="1" customWidth="1"/>
    <col min="4" max="4" width="13.140625" style="12" customWidth="1"/>
    <col min="5" max="5" width="41.7109375" style="12" customWidth="1"/>
    <col min="6" max="6" width="14.7109375" style="12" bestFit="1" customWidth="1"/>
    <col min="7" max="8" width="9.140625" style="1" customWidth="1"/>
  </cols>
  <sheetData>
    <row r="1" spans="1:8" ht="15.75" customHeight="1" x14ac:dyDescent="0.25">
      <c r="A1" s="190" t="s">
        <v>268</v>
      </c>
      <c r="B1" s="190"/>
      <c r="C1" s="190"/>
      <c r="D1" s="190"/>
      <c r="E1" s="190"/>
      <c r="F1" s="190"/>
    </row>
    <row r="2" spans="1:8" ht="15.75" customHeight="1" x14ac:dyDescent="0.25">
      <c r="A2" s="190" t="s">
        <v>271</v>
      </c>
      <c r="B2" s="190"/>
      <c r="C2" s="190"/>
      <c r="D2" s="190"/>
      <c r="E2" s="190"/>
      <c r="F2" s="190"/>
    </row>
    <row r="3" spans="1:8" x14ac:dyDescent="0.25">
      <c r="A3" s="11" t="s">
        <v>326</v>
      </c>
    </row>
    <row r="4" spans="1:8" x14ac:dyDescent="0.25">
      <c r="A4" s="19" t="s">
        <v>281</v>
      </c>
      <c r="B4" s="20" t="s">
        <v>0</v>
      </c>
      <c r="C4" s="21">
        <v>252000</v>
      </c>
      <c r="D4" s="19" t="s">
        <v>303</v>
      </c>
      <c r="E4" s="20" t="s">
        <v>16</v>
      </c>
      <c r="F4" s="21">
        <v>536000</v>
      </c>
      <c r="H4"/>
    </row>
    <row r="5" spans="1:8" x14ac:dyDescent="0.25">
      <c r="A5" s="19" t="s">
        <v>282</v>
      </c>
      <c r="B5" s="20" t="s">
        <v>1</v>
      </c>
      <c r="C5" s="21">
        <v>578000</v>
      </c>
      <c r="D5" s="19" t="s">
        <v>304</v>
      </c>
      <c r="E5" s="20" t="s">
        <v>17</v>
      </c>
      <c r="F5" s="21">
        <v>493000</v>
      </c>
      <c r="H5"/>
    </row>
    <row r="6" spans="1:8" x14ac:dyDescent="0.25">
      <c r="A6" s="19" t="s">
        <v>283</v>
      </c>
      <c r="B6" s="20" t="s">
        <v>32</v>
      </c>
      <c r="C6" s="21">
        <v>195000</v>
      </c>
      <c r="D6" s="19" t="s">
        <v>305</v>
      </c>
      <c r="E6" s="20" t="s">
        <v>39</v>
      </c>
      <c r="F6" s="21">
        <v>52000</v>
      </c>
      <c r="H6"/>
    </row>
    <row r="7" spans="1:8" x14ac:dyDescent="0.25">
      <c r="A7" s="19" t="s">
        <v>284</v>
      </c>
      <c r="B7" s="20" t="s">
        <v>2</v>
      </c>
      <c r="C7" s="21">
        <v>98000</v>
      </c>
      <c r="D7" s="19" t="s">
        <v>306</v>
      </c>
      <c r="E7" s="20" t="s">
        <v>31</v>
      </c>
      <c r="F7" s="21">
        <v>111000</v>
      </c>
      <c r="H7"/>
    </row>
    <row r="8" spans="1:8" x14ac:dyDescent="0.25">
      <c r="A8" s="19" t="s">
        <v>285</v>
      </c>
      <c r="B8" s="20" t="s">
        <v>3</v>
      </c>
      <c r="C8" s="21">
        <v>125000</v>
      </c>
      <c r="D8" s="19" t="s">
        <v>35</v>
      </c>
      <c r="E8" s="20" t="s">
        <v>40</v>
      </c>
      <c r="F8" s="21">
        <v>36000</v>
      </c>
      <c r="H8"/>
    </row>
    <row r="9" spans="1:8" x14ac:dyDescent="0.25">
      <c r="A9" s="19" t="s">
        <v>286</v>
      </c>
      <c r="B9" s="20" t="s">
        <v>4</v>
      </c>
      <c r="C9" s="21">
        <v>332000</v>
      </c>
      <c r="D9" s="19" t="s">
        <v>307</v>
      </c>
      <c r="E9" s="20" t="s">
        <v>41</v>
      </c>
      <c r="F9" s="21">
        <v>32000</v>
      </c>
      <c r="H9"/>
    </row>
    <row r="10" spans="1:8" x14ac:dyDescent="0.25">
      <c r="A10" s="19" t="s">
        <v>287</v>
      </c>
      <c r="B10" s="20" t="s">
        <v>33</v>
      </c>
      <c r="C10" s="21">
        <v>168000</v>
      </c>
      <c r="D10" s="19" t="s">
        <v>308</v>
      </c>
      <c r="E10" s="20" t="s">
        <v>18</v>
      </c>
      <c r="F10" s="21">
        <v>413000</v>
      </c>
      <c r="H10"/>
    </row>
    <row r="11" spans="1:8" x14ac:dyDescent="0.25">
      <c r="A11" s="19" t="s">
        <v>288</v>
      </c>
      <c r="B11" s="20" t="s">
        <v>5</v>
      </c>
      <c r="C11" s="21">
        <v>43000</v>
      </c>
      <c r="D11" s="19" t="s">
        <v>309</v>
      </c>
      <c r="E11" s="20" t="s">
        <v>42</v>
      </c>
      <c r="F11" s="21">
        <v>122000</v>
      </c>
      <c r="H11"/>
    </row>
    <row r="12" spans="1:8" x14ac:dyDescent="0.25">
      <c r="A12" s="19" t="s">
        <v>289</v>
      </c>
      <c r="B12" s="20" t="s">
        <v>6</v>
      </c>
      <c r="C12" s="21">
        <v>87000</v>
      </c>
      <c r="D12" s="19" t="s">
        <v>131</v>
      </c>
      <c r="E12" s="20" t="s">
        <v>19</v>
      </c>
      <c r="F12" s="21">
        <v>72000</v>
      </c>
      <c r="H12"/>
    </row>
    <row r="13" spans="1:8" x14ac:dyDescent="0.25">
      <c r="A13" s="19" t="s">
        <v>290</v>
      </c>
      <c r="B13" s="20" t="s">
        <v>7</v>
      </c>
      <c r="C13" s="21">
        <v>82000</v>
      </c>
      <c r="D13" s="19" t="s">
        <v>37</v>
      </c>
      <c r="E13" s="20" t="s">
        <v>310</v>
      </c>
      <c r="F13" s="21">
        <v>34000</v>
      </c>
      <c r="H13"/>
    </row>
    <row r="14" spans="1:8" x14ac:dyDescent="0.25">
      <c r="A14" s="19" t="s">
        <v>291</v>
      </c>
      <c r="B14" s="20" t="s">
        <v>8</v>
      </c>
      <c r="C14" s="21">
        <v>36000</v>
      </c>
      <c r="D14" s="19" t="s">
        <v>38</v>
      </c>
      <c r="E14" s="20" t="s">
        <v>44</v>
      </c>
      <c r="F14" s="21">
        <v>84000</v>
      </c>
      <c r="H14"/>
    </row>
    <row r="15" spans="1:8" x14ac:dyDescent="0.25">
      <c r="A15" s="19" t="s">
        <v>52</v>
      </c>
      <c r="B15" s="20" t="s">
        <v>9</v>
      </c>
      <c r="C15" s="21">
        <f>D38</f>
        <v>300000</v>
      </c>
      <c r="D15" s="19" t="s">
        <v>153</v>
      </c>
      <c r="E15" s="20" t="s">
        <v>45</v>
      </c>
      <c r="F15" s="21">
        <v>134000</v>
      </c>
      <c r="H15"/>
    </row>
    <row r="16" spans="1:8" x14ac:dyDescent="0.25">
      <c r="A16" s="19" t="s">
        <v>292</v>
      </c>
      <c r="B16" s="20" t="s">
        <v>10</v>
      </c>
      <c r="C16" s="21">
        <f>SUM(D39:D47)</f>
        <v>2929999.9999999995</v>
      </c>
      <c r="D16" s="19" t="s">
        <v>149</v>
      </c>
      <c r="E16" s="20" t="s">
        <v>46</v>
      </c>
      <c r="F16" s="21">
        <v>16000</v>
      </c>
      <c r="H16"/>
    </row>
    <row r="17" spans="1:8" x14ac:dyDescent="0.25">
      <c r="A17" s="19" t="s">
        <v>293</v>
      </c>
      <c r="B17" s="20" t="s">
        <v>11</v>
      </c>
      <c r="C17" s="21">
        <v>351000</v>
      </c>
      <c r="D17" s="19" t="s">
        <v>155</v>
      </c>
      <c r="E17" s="20" t="s">
        <v>20</v>
      </c>
      <c r="F17" s="21">
        <v>47000</v>
      </c>
      <c r="H17"/>
    </row>
    <row r="18" spans="1:8" x14ac:dyDescent="0.25">
      <c r="A18" s="19" t="s">
        <v>294</v>
      </c>
      <c r="B18" s="20" t="s">
        <v>295</v>
      </c>
      <c r="C18" s="21">
        <v>132000</v>
      </c>
      <c r="D18" s="19" t="s">
        <v>311</v>
      </c>
      <c r="E18" s="20" t="s">
        <v>21</v>
      </c>
      <c r="F18" s="21">
        <v>29000</v>
      </c>
      <c r="H18"/>
    </row>
    <row r="19" spans="1:8" x14ac:dyDescent="0.25">
      <c r="A19" s="19" t="s">
        <v>296</v>
      </c>
      <c r="B19" s="20" t="s">
        <v>298</v>
      </c>
      <c r="C19" s="21">
        <v>517000</v>
      </c>
      <c r="D19" s="19" t="s">
        <v>312</v>
      </c>
      <c r="E19" s="20" t="s">
        <v>22</v>
      </c>
      <c r="F19" s="21">
        <v>3851000</v>
      </c>
      <c r="H19"/>
    </row>
    <row r="20" spans="1:8" x14ac:dyDescent="0.25">
      <c r="A20" s="19" t="s">
        <v>297</v>
      </c>
      <c r="B20" s="20" t="s">
        <v>12</v>
      </c>
      <c r="C20" s="21">
        <v>89000</v>
      </c>
      <c r="D20" s="22" t="s">
        <v>313</v>
      </c>
      <c r="E20" s="20" t="s">
        <v>314</v>
      </c>
      <c r="F20" s="21">
        <v>123000</v>
      </c>
      <c r="H20"/>
    </row>
    <row r="21" spans="1:8" x14ac:dyDescent="0.25">
      <c r="A21" s="19" t="s">
        <v>263</v>
      </c>
      <c r="B21" s="20" t="s">
        <v>13</v>
      </c>
      <c r="C21" s="21">
        <v>200000</v>
      </c>
      <c r="D21" s="19" t="s">
        <v>315</v>
      </c>
      <c r="E21" s="20" t="s">
        <v>23</v>
      </c>
      <c r="F21" s="21">
        <v>22000</v>
      </c>
      <c r="H21"/>
    </row>
    <row r="22" spans="1:8" x14ac:dyDescent="0.25">
      <c r="A22" s="19" t="s">
        <v>299</v>
      </c>
      <c r="B22" s="20" t="s">
        <v>14</v>
      </c>
      <c r="C22" s="21">
        <v>82000</v>
      </c>
      <c r="D22" s="22"/>
      <c r="E22" s="20"/>
      <c r="F22" s="21"/>
      <c r="H22"/>
    </row>
    <row r="23" spans="1:8" x14ac:dyDescent="0.25">
      <c r="A23" s="19" t="s">
        <v>300</v>
      </c>
      <c r="B23" s="20" t="s">
        <v>15</v>
      </c>
      <c r="C23" s="21">
        <v>118000</v>
      </c>
      <c r="D23" s="19"/>
      <c r="E23" s="20"/>
      <c r="F23" s="21"/>
      <c r="H23"/>
    </row>
    <row r="24" spans="1:8" x14ac:dyDescent="0.25">
      <c r="A24" s="19" t="s">
        <v>301</v>
      </c>
      <c r="B24" s="20" t="s">
        <v>302</v>
      </c>
      <c r="C24" s="21">
        <v>278000</v>
      </c>
      <c r="D24" s="19"/>
      <c r="E24" s="20"/>
      <c r="F24" s="21"/>
      <c r="H24"/>
    </row>
    <row r="25" spans="1:8" x14ac:dyDescent="0.25">
      <c r="A25" s="111"/>
      <c r="C25" s="13"/>
      <c r="D25" s="14"/>
      <c r="E25" s="11"/>
      <c r="F25" s="13"/>
      <c r="H25"/>
    </row>
    <row r="26" spans="1:8" x14ac:dyDescent="0.25">
      <c r="A26" s="11" t="s">
        <v>316</v>
      </c>
      <c r="C26" s="13"/>
      <c r="D26" s="14"/>
      <c r="E26" s="11"/>
      <c r="F26" s="13"/>
      <c r="H26"/>
    </row>
    <row r="27" spans="1:8" x14ac:dyDescent="0.25">
      <c r="A27" s="11" t="s">
        <v>319</v>
      </c>
      <c r="C27" s="13"/>
      <c r="D27" s="14"/>
      <c r="E27" s="11"/>
      <c r="F27" s="13"/>
      <c r="H27"/>
    </row>
    <row r="28" spans="1:8" x14ac:dyDescent="0.25">
      <c r="A28" s="11" t="s">
        <v>321</v>
      </c>
      <c r="C28" s="13"/>
      <c r="D28" s="14"/>
      <c r="E28" s="11"/>
      <c r="F28" s="13"/>
      <c r="H28"/>
    </row>
    <row r="29" spans="1:8" x14ac:dyDescent="0.25">
      <c r="A29" s="11" t="s">
        <v>272</v>
      </c>
      <c r="D29" s="14"/>
      <c r="E29" s="11"/>
      <c r="F29" s="13"/>
    </row>
    <row r="30" spans="1:8" x14ac:dyDescent="0.25">
      <c r="A30" s="11" t="s">
        <v>34</v>
      </c>
      <c r="D30" s="14"/>
      <c r="E30" s="11"/>
      <c r="F30" s="13"/>
    </row>
    <row r="31" spans="1:8" x14ac:dyDescent="0.25">
      <c r="B31" s="11" t="s">
        <v>317</v>
      </c>
      <c r="D31" s="14"/>
      <c r="E31" s="11"/>
      <c r="F31" s="13"/>
    </row>
    <row r="32" spans="1:8" x14ac:dyDescent="0.25">
      <c r="A32" s="11" t="s">
        <v>318</v>
      </c>
    </row>
    <row r="33" spans="1:8" x14ac:dyDescent="0.25">
      <c r="A33" s="11" t="s">
        <v>50</v>
      </c>
    </row>
    <row r="34" spans="1:8" x14ac:dyDescent="0.25">
      <c r="A34" s="11" t="s">
        <v>53</v>
      </c>
    </row>
    <row r="35" spans="1:8" x14ac:dyDescent="0.25">
      <c r="A35" s="11" t="s">
        <v>273</v>
      </c>
    </row>
    <row r="36" spans="1:8" x14ac:dyDescent="0.25">
      <c r="B36" s="190" t="s">
        <v>30</v>
      </c>
      <c r="C36" s="190"/>
      <c r="D36" s="190"/>
      <c r="E36" s="190" t="s">
        <v>334</v>
      </c>
      <c r="F36" s="190"/>
      <c r="G36" s="190"/>
      <c r="H36"/>
    </row>
    <row r="37" spans="1:8" x14ac:dyDescent="0.25">
      <c r="A37" s="11" t="s">
        <v>25</v>
      </c>
      <c r="B37" s="10" t="s">
        <v>26</v>
      </c>
      <c r="C37" s="15" t="s">
        <v>28</v>
      </c>
      <c r="D37" s="15" t="s">
        <v>29</v>
      </c>
      <c r="E37" s="10" t="s">
        <v>26</v>
      </c>
      <c r="F37" s="1"/>
      <c r="H37"/>
    </row>
    <row r="38" spans="1:8" x14ac:dyDescent="0.25">
      <c r="A38" s="11" t="s">
        <v>24</v>
      </c>
      <c r="B38" s="16">
        <v>25000</v>
      </c>
      <c r="C38" s="17">
        <v>12</v>
      </c>
      <c r="D38" s="12">
        <f>+B38*C38</f>
        <v>300000</v>
      </c>
      <c r="F38" s="1"/>
      <c r="H38"/>
    </row>
    <row r="39" spans="1:8" x14ac:dyDescent="0.25">
      <c r="A39" s="11" t="s">
        <v>27</v>
      </c>
      <c r="B39" s="16">
        <v>40000</v>
      </c>
      <c r="C39" s="17">
        <v>13.624999999999995</v>
      </c>
      <c r="D39" s="12">
        <f t="shared" ref="D39:D49" si="0">B39*C39</f>
        <v>544999.99999999977</v>
      </c>
      <c r="E39" s="18"/>
      <c r="F39" s="1"/>
      <c r="H39"/>
    </row>
    <row r="40" spans="1:8" x14ac:dyDescent="0.25">
      <c r="A40" s="11" t="s">
        <v>335</v>
      </c>
      <c r="B40" s="16"/>
      <c r="C40" s="17"/>
      <c r="E40" s="18">
        <v>50000</v>
      </c>
      <c r="F40" s="1"/>
      <c r="H40"/>
    </row>
    <row r="41" spans="1:8" x14ac:dyDescent="0.25">
      <c r="A41" s="11" t="s">
        <v>27</v>
      </c>
      <c r="B41" s="16">
        <v>60000</v>
      </c>
      <c r="C41" s="17">
        <v>15</v>
      </c>
      <c r="D41" s="12">
        <f t="shared" si="0"/>
        <v>900000</v>
      </c>
      <c r="E41" s="18"/>
      <c r="F41" s="1"/>
      <c r="H41"/>
    </row>
    <row r="42" spans="1:8" x14ac:dyDescent="0.25">
      <c r="A42" s="11" t="s">
        <v>335</v>
      </c>
      <c r="B42" s="16"/>
      <c r="C42" s="17"/>
      <c r="E42" s="18">
        <v>50000</v>
      </c>
      <c r="F42" s="1"/>
      <c r="H42"/>
    </row>
    <row r="43" spans="1:8" x14ac:dyDescent="0.25">
      <c r="A43" s="11" t="s">
        <v>27</v>
      </c>
      <c r="B43" s="16">
        <v>30000</v>
      </c>
      <c r="C43" s="17">
        <v>13.499999999999995</v>
      </c>
      <c r="D43" s="12">
        <f t="shared" si="0"/>
        <v>404999.99999999983</v>
      </c>
      <c r="E43" s="18"/>
      <c r="F43" s="1"/>
      <c r="H43"/>
    </row>
    <row r="44" spans="1:8" x14ac:dyDescent="0.25">
      <c r="A44" s="11" t="s">
        <v>335</v>
      </c>
      <c r="B44" s="16"/>
      <c r="C44" s="17"/>
      <c r="E44" s="18">
        <v>35000</v>
      </c>
      <c r="F44" s="1"/>
      <c r="H44"/>
    </row>
    <row r="45" spans="1:8" x14ac:dyDescent="0.25">
      <c r="A45" s="11" t="s">
        <v>27</v>
      </c>
      <c r="B45" s="16">
        <v>40000</v>
      </c>
      <c r="C45" s="17">
        <v>14</v>
      </c>
      <c r="D45" s="12">
        <f t="shared" si="0"/>
        <v>560000</v>
      </c>
      <c r="F45" s="1"/>
      <c r="H45"/>
    </row>
    <row r="46" spans="1:8" x14ac:dyDescent="0.25">
      <c r="A46" s="11" t="s">
        <v>335</v>
      </c>
      <c r="B46" s="16"/>
      <c r="C46" s="17"/>
      <c r="E46" s="12">
        <v>50000</v>
      </c>
      <c r="F46" s="1"/>
      <c r="H46"/>
    </row>
    <row r="47" spans="1:8" x14ac:dyDescent="0.25">
      <c r="A47" s="11" t="s">
        <v>27</v>
      </c>
      <c r="B47" s="16">
        <v>40000</v>
      </c>
      <c r="C47" s="17">
        <v>13</v>
      </c>
      <c r="D47" s="12">
        <f t="shared" si="0"/>
        <v>520000</v>
      </c>
      <c r="H47"/>
    </row>
    <row r="48" spans="1:8" x14ac:dyDescent="0.25">
      <c r="A48" s="11" t="s">
        <v>335</v>
      </c>
      <c r="B48" s="16"/>
      <c r="C48" s="17"/>
      <c r="E48" s="12">
        <v>25000</v>
      </c>
      <c r="H48"/>
    </row>
    <row r="49" spans="1:8" x14ac:dyDescent="0.25">
      <c r="A49" s="23" t="s">
        <v>27</v>
      </c>
      <c r="B49" s="24">
        <v>20000</v>
      </c>
      <c r="C49" s="25">
        <v>15</v>
      </c>
      <c r="D49" s="24">
        <f t="shared" si="0"/>
        <v>300000</v>
      </c>
      <c r="G49" s="34"/>
      <c r="H49"/>
    </row>
    <row r="50" spans="1:8" x14ac:dyDescent="0.25">
      <c r="A50" s="12"/>
      <c r="B50" s="12"/>
      <c r="E50" s="24">
        <v>15000</v>
      </c>
      <c r="G50" s="34"/>
      <c r="H50"/>
    </row>
    <row r="51" spans="1:8" x14ac:dyDescent="0.25">
      <c r="A51" s="11" t="s">
        <v>337</v>
      </c>
    </row>
    <row r="52" spans="1:8" x14ac:dyDescent="0.25">
      <c r="A52" s="11" t="s">
        <v>339</v>
      </c>
    </row>
    <row r="53" spans="1:8" x14ac:dyDescent="0.25">
      <c r="A53" s="11" t="s">
        <v>51</v>
      </c>
    </row>
    <row r="54" spans="1:8" x14ac:dyDescent="0.25">
      <c r="A54" s="11" t="s">
        <v>338</v>
      </c>
    </row>
    <row r="55" spans="1:8" x14ac:dyDescent="0.25">
      <c r="A55" s="11" t="s">
        <v>100</v>
      </c>
    </row>
    <row r="56" spans="1:8" x14ac:dyDescent="0.25">
      <c r="A56" s="11" t="s">
        <v>269</v>
      </c>
    </row>
    <row r="57" spans="1:8" x14ac:dyDescent="0.25">
      <c r="A57" s="11" t="s">
        <v>270</v>
      </c>
    </row>
    <row r="58" spans="1:8" x14ac:dyDescent="0.25">
      <c r="A58" s="11" t="s">
        <v>340</v>
      </c>
    </row>
    <row r="59" spans="1:8" x14ac:dyDescent="0.25">
      <c r="A59" s="11" t="s">
        <v>320</v>
      </c>
    </row>
  </sheetData>
  <mergeCells count="4">
    <mergeCell ref="B36:D36"/>
    <mergeCell ref="A1:F1"/>
    <mergeCell ref="A2:F2"/>
    <mergeCell ref="E36:G36"/>
  </mergeCells>
  <phoneticPr fontId="2" type="noConversion"/>
  <printOptions horizontalCentered="1" verticalCentered="1"/>
  <pageMargins left="0" right="0" top="0" bottom="0" header="0" footer="0"/>
  <pageSetup paperSize="9" scale="72" orientation="portrait" verticalDpi="59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85"/>
  <sheetViews>
    <sheetView topLeftCell="A68" zoomScale="186" zoomScaleNormal="186" workbookViewId="0">
      <selection activeCell="D73" sqref="D73"/>
    </sheetView>
  </sheetViews>
  <sheetFormatPr defaultColWidth="67.42578125" defaultRowHeight="12.75" x14ac:dyDescent="0.2"/>
  <cols>
    <col min="1" max="1" width="67.42578125" style="133" customWidth="1"/>
    <col min="2" max="2" width="28.7109375" style="133" customWidth="1"/>
    <col min="3" max="3" width="17.140625" style="133" customWidth="1"/>
    <col min="4" max="4" width="14" style="133" bestFit="1" customWidth="1"/>
    <col min="5" max="5" width="13.5703125" style="133" bestFit="1" customWidth="1"/>
    <col min="6" max="6" width="17.7109375" style="133" customWidth="1"/>
    <col min="7" max="7" width="19.140625" style="133" customWidth="1"/>
    <col min="8" max="8" width="13.5703125" style="133" bestFit="1" customWidth="1"/>
    <col min="9" max="9" width="15.42578125" style="133" bestFit="1" customWidth="1"/>
    <col min="10" max="10" width="14" style="133" bestFit="1" customWidth="1"/>
    <col min="11" max="12" width="13.28515625" style="133" customWidth="1"/>
    <col min="13" max="16384" width="67.42578125" style="133"/>
  </cols>
  <sheetData>
    <row r="2" spans="1:3" ht="13.5" thickBot="1" x14ac:dyDescent="0.25">
      <c r="A2" s="132" t="s">
        <v>64</v>
      </c>
    </row>
    <row r="3" spans="1:3" x14ac:dyDescent="0.2">
      <c r="A3" s="133" t="s">
        <v>62</v>
      </c>
      <c r="B3" s="134">
        <v>20000</v>
      </c>
      <c r="C3" s="134"/>
    </row>
    <row r="4" spans="1:3" x14ac:dyDescent="0.2">
      <c r="A4" s="133" t="s">
        <v>63</v>
      </c>
      <c r="B4" s="134">
        <v>15</v>
      </c>
      <c r="C4" s="134"/>
    </row>
    <row r="5" spans="1:3" x14ac:dyDescent="0.2">
      <c r="A5" s="133" t="s">
        <v>65</v>
      </c>
      <c r="B5" s="134">
        <f>+B3*B4</f>
        <v>300000</v>
      </c>
      <c r="C5" s="134"/>
    </row>
    <row r="6" spans="1:3" x14ac:dyDescent="0.2">
      <c r="A6" s="133" t="s">
        <v>267</v>
      </c>
      <c r="B6" s="134">
        <f>+B5*0.24</f>
        <v>72000</v>
      </c>
      <c r="C6" s="134"/>
    </row>
    <row r="7" spans="1:3" x14ac:dyDescent="0.2">
      <c r="A7" s="133" t="s">
        <v>16</v>
      </c>
      <c r="B7" s="134">
        <f>+B6+B5</f>
        <v>372000</v>
      </c>
      <c r="C7" s="134"/>
    </row>
    <row r="8" spans="1:3" x14ac:dyDescent="0.2">
      <c r="B8" s="134"/>
      <c r="C8" s="134"/>
    </row>
    <row r="9" spans="1:3" ht="13.5" thickBot="1" x14ac:dyDescent="0.25">
      <c r="A9" s="132" t="s">
        <v>67</v>
      </c>
      <c r="B9" s="134"/>
      <c r="C9" s="134"/>
    </row>
    <row r="10" spans="1:3" x14ac:dyDescent="0.2">
      <c r="A10" s="133" t="s">
        <v>62</v>
      </c>
      <c r="B10" s="134">
        <v>15000</v>
      </c>
      <c r="C10" s="134"/>
    </row>
    <row r="11" spans="1:3" x14ac:dyDescent="0.2">
      <c r="A11" s="133" t="s">
        <v>63</v>
      </c>
      <c r="B11" s="134">
        <v>20</v>
      </c>
      <c r="C11" s="134"/>
    </row>
    <row r="12" spans="1:3" x14ac:dyDescent="0.2">
      <c r="A12" s="133" t="s">
        <v>66</v>
      </c>
      <c r="B12" s="134">
        <f>+B10*B11</f>
        <v>300000</v>
      </c>
      <c r="C12" s="134"/>
    </row>
    <row r="13" spans="1:3" x14ac:dyDescent="0.2">
      <c r="A13" s="133" t="s">
        <v>267</v>
      </c>
      <c r="B13" s="134">
        <f>+B12*0.24</f>
        <v>72000</v>
      </c>
      <c r="C13" s="134"/>
    </row>
    <row r="14" spans="1:3" x14ac:dyDescent="0.2">
      <c r="A14" s="133" t="s">
        <v>11</v>
      </c>
      <c r="B14" s="134">
        <f>+B13+B12</f>
        <v>372000</v>
      </c>
      <c r="C14" s="134"/>
    </row>
    <row r="15" spans="1:3" x14ac:dyDescent="0.2">
      <c r="B15" s="134"/>
      <c r="C15" s="134"/>
    </row>
    <row r="16" spans="1:3" x14ac:dyDescent="0.2">
      <c r="B16" s="134"/>
      <c r="C16" s="134"/>
    </row>
    <row r="17" spans="1:3" ht="26.25" thickBot="1" x14ac:dyDescent="0.25">
      <c r="A17" s="132" t="s">
        <v>76</v>
      </c>
      <c r="B17" s="135"/>
      <c r="C17" s="134"/>
    </row>
    <row r="18" spans="1:3" x14ac:dyDescent="0.2">
      <c r="A18" s="133" t="s">
        <v>68</v>
      </c>
      <c r="B18" s="134">
        <v>121510</v>
      </c>
      <c r="C18" s="136" t="s">
        <v>276</v>
      </c>
    </row>
    <row r="19" spans="1:3" x14ac:dyDescent="0.2">
      <c r="A19" s="133" t="s">
        <v>69</v>
      </c>
      <c r="B19" s="134">
        <f>+ΚΑΘΟΛΙΚΟ!D3</f>
        <v>578000</v>
      </c>
      <c r="C19" s="134"/>
    </row>
    <row r="20" spans="1:3" x14ac:dyDescent="0.2">
      <c r="A20" s="133" t="s">
        <v>73</v>
      </c>
      <c r="B20" s="134">
        <v>25</v>
      </c>
      <c r="C20" s="134">
        <f>B19-B18</f>
        <v>456490</v>
      </c>
    </row>
    <row r="21" spans="1:3" x14ac:dyDescent="0.2">
      <c r="A21" s="133" t="s">
        <v>70</v>
      </c>
      <c r="B21" s="134">
        <f>+ΚΑΘΟΛΙΚΟ!B12</f>
        <v>332000</v>
      </c>
      <c r="C21" s="134"/>
    </row>
    <row r="22" spans="1:3" x14ac:dyDescent="0.2">
      <c r="A22" s="133" t="s">
        <v>71</v>
      </c>
      <c r="C22" s="137">
        <f>(B18/B19)^(1/B20)</f>
        <v>0.93952289395719901</v>
      </c>
    </row>
    <row r="23" spans="1:3" x14ac:dyDescent="0.2">
      <c r="A23" s="133" t="s">
        <v>72</v>
      </c>
      <c r="C23" s="138">
        <f>1-C22</f>
        <v>6.0477106042800988E-2</v>
      </c>
    </row>
    <row r="24" spans="1:3" x14ac:dyDescent="0.2">
      <c r="A24" s="133" t="s">
        <v>74</v>
      </c>
      <c r="B24" s="139"/>
      <c r="C24" s="134">
        <f>C23*(B19-B21)</f>
        <v>14877.368086529043</v>
      </c>
    </row>
    <row r="25" spans="1:3" x14ac:dyDescent="0.2">
      <c r="A25" s="133" t="s">
        <v>75</v>
      </c>
      <c r="B25" s="139"/>
      <c r="C25" s="134">
        <f>+C24+B21</f>
        <v>346877.36808652902</v>
      </c>
    </row>
    <row r="26" spans="1:3" x14ac:dyDescent="0.2">
      <c r="B26" s="139"/>
      <c r="C26" s="139"/>
    </row>
    <row r="27" spans="1:3" x14ac:dyDescent="0.2">
      <c r="A27" s="133" t="s">
        <v>72</v>
      </c>
      <c r="B27" s="134">
        <f>C24</f>
        <v>14877.368086529043</v>
      </c>
      <c r="C27" s="139"/>
    </row>
    <row r="28" spans="1:3" x14ac:dyDescent="0.2">
      <c r="B28" s="139"/>
      <c r="C28" s="139"/>
    </row>
    <row r="29" spans="1:3" ht="13.5" thickBot="1" x14ac:dyDescent="0.25">
      <c r="A29" s="132" t="s">
        <v>77</v>
      </c>
      <c r="B29" s="140"/>
      <c r="C29" s="139"/>
    </row>
    <row r="30" spans="1:3" x14ac:dyDescent="0.2">
      <c r="A30" s="133" t="s">
        <v>81</v>
      </c>
      <c r="B30" s="133">
        <v>0.01</v>
      </c>
    </row>
    <row r="31" spans="1:3" x14ac:dyDescent="0.2">
      <c r="A31" s="133" t="s">
        <v>78</v>
      </c>
      <c r="B31" s="141">
        <v>0.12</v>
      </c>
    </row>
    <row r="32" spans="1:3" x14ac:dyDescent="0.2">
      <c r="A32" s="133" t="s">
        <v>79</v>
      </c>
      <c r="B32" s="134">
        <f>+ΚΑΘΟΛΙΚΟ!J3</f>
        <v>98000</v>
      </c>
    </row>
    <row r="33" spans="1:5" x14ac:dyDescent="0.2">
      <c r="A33" s="133" t="s">
        <v>80</v>
      </c>
      <c r="B33" s="134">
        <f>+B31*(B32-B30)</f>
        <v>11759.998799999999</v>
      </c>
    </row>
    <row r="35" spans="1:5" x14ac:dyDescent="0.2">
      <c r="A35" s="133" t="s">
        <v>78</v>
      </c>
      <c r="B35" s="142">
        <v>0.2</v>
      </c>
    </row>
    <row r="36" spans="1:5" x14ac:dyDescent="0.2">
      <c r="A36" s="133" t="s">
        <v>84</v>
      </c>
      <c r="B36" s="134">
        <f>+ΚΑΘΟΛΙΚΟ!M12</f>
        <v>82000</v>
      </c>
    </row>
    <row r="37" spans="1:5" x14ac:dyDescent="0.2">
      <c r="A37" s="133" t="s">
        <v>82</v>
      </c>
      <c r="B37" s="134">
        <v>0</v>
      </c>
    </row>
    <row r="38" spans="1:5" x14ac:dyDescent="0.2">
      <c r="A38" s="133" t="s">
        <v>87</v>
      </c>
      <c r="B38" s="134">
        <f>+B35*(B36-B37)</f>
        <v>16400</v>
      </c>
    </row>
    <row r="41" spans="1:5" ht="26.25" thickBot="1" x14ac:dyDescent="0.25">
      <c r="A41" s="132" t="s">
        <v>90</v>
      </c>
      <c r="B41" s="132"/>
    </row>
    <row r="42" spans="1:5" x14ac:dyDescent="0.2">
      <c r="A42" s="133" t="s">
        <v>78</v>
      </c>
      <c r="B42" s="142">
        <v>0.2</v>
      </c>
      <c r="C42" s="144">
        <f>3/15</f>
        <v>0.2</v>
      </c>
      <c r="D42" s="133">
        <v>1</v>
      </c>
      <c r="E42" s="133">
        <f>D46</f>
        <v>5</v>
      </c>
    </row>
    <row r="43" spans="1:5" x14ac:dyDescent="0.2">
      <c r="A43" s="133" t="s">
        <v>91</v>
      </c>
      <c r="B43" s="134">
        <f>+ΚΑΘΟΛΙΚΟ!M3</f>
        <v>125000</v>
      </c>
      <c r="C43" s="142">
        <f>C44/D47</f>
        <v>0.2</v>
      </c>
      <c r="D43" s="133">
        <v>2</v>
      </c>
      <c r="E43" s="133">
        <f>D45</f>
        <v>4</v>
      </c>
    </row>
    <row r="44" spans="1:5" x14ac:dyDescent="0.2">
      <c r="A44" s="133" t="s">
        <v>92</v>
      </c>
      <c r="B44" s="133">
        <v>0.01</v>
      </c>
      <c r="C44" s="133">
        <v>3</v>
      </c>
      <c r="D44" s="133">
        <v>3</v>
      </c>
      <c r="E44" s="133">
        <f>D44</f>
        <v>3</v>
      </c>
    </row>
    <row r="45" spans="1:5" x14ac:dyDescent="0.2">
      <c r="A45" s="133" t="s">
        <v>83</v>
      </c>
      <c r="B45" s="134">
        <f>+B42*(B43-B44)</f>
        <v>24999.998000000003</v>
      </c>
      <c r="D45" s="133">
        <v>4</v>
      </c>
      <c r="E45" s="133">
        <f>D43</f>
        <v>2</v>
      </c>
    </row>
    <row r="46" spans="1:5" x14ac:dyDescent="0.2">
      <c r="A46" s="143" t="s">
        <v>73</v>
      </c>
      <c r="B46" s="133">
        <v>5</v>
      </c>
      <c r="D46" s="133">
        <v>5</v>
      </c>
      <c r="E46" s="133">
        <f>D42</f>
        <v>1</v>
      </c>
    </row>
    <row r="47" spans="1:5" x14ac:dyDescent="0.2">
      <c r="A47" s="133" t="s">
        <v>328</v>
      </c>
      <c r="B47" s="133">
        <f>B46*(B46+1)/2</f>
        <v>15</v>
      </c>
      <c r="D47" s="175">
        <f>SUM(D42:D46)</f>
        <v>15</v>
      </c>
    </row>
    <row r="48" spans="1:5" ht="13.5" thickBot="1" x14ac:dyDescent="0.25">
      <c r="A48" s="132" t="s">
        <v>95</v>
      </c>
      <c r="B48" s="132"/>
    </row>
    <row r="49" spans="1:13" x14ac:dyDescent="0.2">
      <c r="A49" s="133" t="s">
        <v>96</v>
      </c>
      <c r="B49" s="134">
        <f>+ΚΑΘΟΛΙΚΟ!G3</f>
        <v>195000</v>
      </c>
    </row>
    <row r="50" spans="1:13" x14ac:dyDescent="0.2">
      <c r="A50" s="133" t="s">
        <v>81</v>
      </c>
      <c r="B50" s="134">
        <v>20000</v>
      </c>
      <c r="C50" s="134">
        <f>B49-B50</f>
        <v>175000</v>
      </c>
    </row>
    <row r="51" spans="1:13" x14ac:dyDescent="0.2">
      <c r="A51" s="133" t="s">
        <v>97</v>
      </c>
      <c r="B51" s="134">
        <f>+ΚΑΘΟΛΙΚΟ!E12</f>
        <v>168000</v>
      </c>
      <c r="C51" s="134"/>
    </row>
    <row r="52" spans="1:13" x14ac:dyDescent="0.2">
      <c r="A52" s="133" t="s">
        <v>73</v>
      </c>
      <c r="B52" s="133">
        <v>8</v>
      </c>
    </row>
    <row r="53" spans="1:13" x14ac:dyDescent="0.2">
      <c r="A53" s="133" t="s">
        <v>98</v>
      </c>
      <c r="B53" s="141">
        <v>0.1</v>
      </c>
    </row>
    <row r="54" spans="1:13" x14ac:dyDescent="0.2">
      <c r="A54" s="133" t="s">
        <v>48</v>
      </c>
      <c r="B54" s="145">
        <f>+(B49-B50-B51)*B53</f>
        <v>700</v>
      </c>
    </row>
    <row r="55" spans="1:13" x14ac:dyDescent="0.2">
      <c r="A55" s="133" t="s">
        <v>47</v>
      </c>
      <c r="B55" s="145">
        <f>PMT(B53,B52,B49-B50)</f>
        <v>-32802.703075592362</v>
      </c>
      <c r="C55" s="176">
        <f>(((1+B53)^B52)-1)/(B53*(1+B53)^B52)</f>
        <v>5.3349261979026679</v>
      </c>
    </row>
    <row r="56" spans="1:13" x14ac:dyDescent="0.2">
      <c r="A56" s="133" t="s">
        <v>72</v>
      </c>
      <c r="B56" s="145">
        <f>-B55-B54</f>
        <v>32102.703075592362</v>
      </c>
      <c r="C56" s="139">
        <f>C50/C55</f>
        <v>32802.703075592341</v>
      </c>
    </row>
    <row r="57" spans="1:13" x14ac:dyDescent="0.2">
      <c r="A57" s="133" t="s">
        <v>75</v>
      </c>
      <c r="B57" s="134">
        <f>B49-B50</f>
        <v>175000</v>
      </c>
    </row>
    <row r="58" spans="1:13" x14ac:dyDescent="0.2">
      <c r="A58" s="133" t="s">
        <v>259</v>
      </c>
      <c r="B58" s="145">
        <f>+B51+B56</f>
        <v>200102.70307559235</v>
      </c>
    </row>
    <row r="59" spans="1:13" x14ac:dyDescent="0.2">
      <c r="A59" s="133" t="s">
        <v>260</v>
      </c>
      <c r="B59" s="145">
        <f>B57-B58</f>
        <v>-25102.703075592348</v>
      </c>
    </row>
    <row r="60" spans="1:13" x14ac:dyDescent="0.2">
      <c r="A60" s="133" t="s">
        <v>72</v>
      </c>
      <c r="B60" s="145">
        <f>+B56+B59</f>
        <v>7000.0000000000146</v>
      </c>
    </row>
    <row r="62" spans="1:13" ht="15.75" x14ac:dyDescent="0.25">
      <c r="A62" s="11"/>
      <c r="B62" s="190" t="s">
        <v>30</v>
      </c>
      <c r="C62" s="190"/>
      <c r="D62" s="190"/>
      <c r="E62" s="190" t="s">
        <v>334</v>
      </c>
      <c r="F62" s="190"/>
      <c r="G62" s="190"/>
      <c r="H62" s="190" t="s">
        <v>336</v>
      </c>
      <c r="I62" s="190"/>
      <c r="J62" s="190"/>
      <c r="K62" s="190"/>
      <c r="L62" s="190"/>
      <c r="M62" s="190"/>
    </row>
    <row r="63" spans="1:13" ht="15.75" x14ac:dyDescent="0.25">
      <c r="A63" s="11" t="s">
        <v>25</v>
      </c>
      <c r="B63" s="10" t="s">
        <v>26</v>
      </c>
      <c r="C63" s="15" t="s">
        <v>28</v>
      </c>
      <c r="D63" s="15" t="s">
        <v>29</v>
      </c>
      <c r="E63" s="10" t="s">
        <v>26</v>
      </c>
      <c r="F63" s="15" t="s">
        <v>28</v>
      </c>
      <c r="G63" s="15" t="s">
        <v>29</v>
      </c>
      <c r="H63" s="10" t="s">
        <v>26</v>
      </c>
      <c r="I63" s="15" t="s">
        <v>28</v>
      </c>
      <c r="J63" s="15" t="s">
        <v>29</v>
      </c>
    </row>
    <row r="64" spans="1:13" ht="15.75" x14ac:dyDescent="0.25">
      <c r="A64" s="11" t="s">
        <v>24</v>
      </c>
      <c r="B64" s="16">
        <v>25000</v>
      </c>
      <c r="C64" s="17">
        <v>12</v>
      </c>
      <c r="D64" s="12">
        <f>+B64*C64</f>
        <v>300000</v>
      </c>
      <c r="E64" s="12"/>
      <c r="F64" s="1"/>
      <c r="G64" s="1"/>
      <c r="H64" s="184">
        <f>B64</f>
        <v>25000</v>
      </c>
      <c r="I64" s="185">
        <f>C64</f>
        <v>12</v>
      </c>
      <c r="J64" s="184">
        <f>H64*I64</f>
        <v>300000</v>
      </c>
    </row>
    <row r="65" spans="1:10" ht="15.75" x14ac:dyDescent="0.25">
      <c r="A65" s="11" t="s">
        <v>27</v>
      </c>
      <c r="B65" s="16">
        <v>40000</v>
      </c>
      <c r="C65" s="17">
        <v>13.624999999999995</v>
      </c>
      <c r="D65" s="12">
        <f t="shared" ref="D65:D75" si="0">B65*C65</f>
        <v>544999.99999999977</v>
      </c>
      <c r="E65" s="18"/>
      <c r="F65" s="1"/>
      <c r="G65" s="1"/>
      <c r="H65" s="184">
        <f>+H64+B65</f>
        <v>65000</v>
      </c>
      <c r="I65" s="139">
        <f>J65/H65</f>
        <v>12.999999999999996</v>
      </c>
      <c r="J65" s="184">
        <f>+J64+D65</f>
        <v>844999.99999999977</v>
      </c>
    </row>
    <row r="66" spans="1:10" ht="15.75" x14ac:dyDescent="0.25">
      <c r="A66" s="11" t="s">
        <v>335</v>
      </c>
      <c r="B66" s="16"/>
      <c r="C66" s="17"/>
      <c r="D66" s="12"/>
      <c r="E66" s="18">
        <v>50000</v>
      </c>
      <c r="F66" s="34">
        <f>I65</f>
        <v>12.999999999999996</v>
      </c>
      <c r="G66" s="1">
        <f>E66*F66</f>
        <v>649999.99999999977</v>
      </c>
      <c r="H66" s="176">
        <f>H65+B66-E66</f>
        <v>15000</v>
      </c>
      <c r="I66" s="139">
        <f>J66/H66</f>
        <v>13</v>
      </c>
      <c r="J66" s="184">
        <f>J65+D66-G66</f>
        <v>195000</v>
      </c>
    </row>
    <row r="67" spans="1:10" ht="15.75" x14ac:dyDescent="0.25">
      <c r="A67" s="11" t="s">
        <v>27</v>
      </c>
      <c r="B67" s="16">
        <v>60000</v>
      </c>
      <c r="C67" s="17">
        <v>15</v>
      </c>
      <c r="D67" s="12">
        <f t="shared" si="0"/>
        <v>900000</v>
      </c>
      <c r="E67" s="18"/>
      <c r="F67" s="1"/>
      <c r="G67" s="1"/>
      <c r="H67" s="176">
        <f t="shared" ref="H67:H76" si="1">H66+B67-E67</f>
        <v>75000</v>
      </c>
      <c r="I67" s="139">
        <f t="shared" ref="I67:I76" si="2">J67/H67</f>
        <v>14.6</v>
      </c>
      <c r="J67" s="184">
        <f t="shared" ref="J67:J75" si="3">J66+D67-G67</f>
        <v>1095000</v>
      </c>
    </row>
    <row r="68" spans="1:10" ht="15.75" x14ac:dyDescent="0.25">
      <c r="A68" s="11" t="s">
        <v>335</v>
      </c>
      <c r="B68" s="16"/>
      <c r="C68" s="17"/>
      <c r="D68" s="12"/>
      <c r="E68" s="18">
        <v>50000</v>
      </c>
      <c r="F68" s="34">
        <f>I67</f>
        <v>14.6</v>
      </c>
      <c r="G68" s="1">
        <f>E68*F68</f>
        <v>730000</v>
      </c>
      <c r="H68" s="176">
        <f t="shared" si="1"/>
        <v>25000</v>
      </c>
      <c r="I68" s="139">
        <f t="shared" si="2"/>
        <v>14.6</v>
      </c>
      <c r="J68" s="184">
        <f t="shared" si="3"/>
        <v>365000</v>
      </c>
    </row>
    <row r="69" spans="1:10" ht="15.75" x14ac:dyDescent="0.25">
      <c r="A69" s="11" t="s">
        <v>27</v>
      </c>
      <c r="B69" s="16">
        <v>30000</v>
      </c>
      <c r="C69" s="17">
        <v>13.499999999999995</v>
      </c>
      <c r="D69" s="12">
        <f t="shared" si="0"/>
        <v>404999.99999999983</v>
      </c>
      <c r="E69" s="18"/>
      <c r="F69" s="1"/>
      <c r="G69" s="1"/>
      <c r="H69" s="176">
        <f t="shared" si="1"/>
        <v>55000</v>
      </c>
      <c r="I69" s="139">
        <f t="shared" si="2"/>
        <v>13.999999999999996</v>
      </c>
      <c r="J69" s="184">
        <f t="shared" si="3"/>
        <v>769999.99999999977</v>
      </c>
    </row>
    <row r="70" spans="1:10" ht="15.75" x14ac:dyDescent="0.25">
      <c r="A70" s="11" t="s">
        <v>335</v>
      </c>
      <c r="B70" s="16"/>
      <c r="C70" s="17"/>
      <c r="D70" s="12"/>
      <c r="E70" s="18">
        <v>35000</v>
      </c>
      <c r="F70" s="34">
        <f>I69</f>
        <v>13.999999999999996</v>
      </c>
      <c r="G70" s="1">
        <f>E70*F70</f>
        <v>489999.99999999988</v>
      </c>
      <c r="H70" s="176">
        <f t="shared" si="1"/>
        <v>20000</v>
      </c>
      <c r="I70" s="139">
        <f t="shared" si="2"/>
        <v>13.999999999999995</v>
      </c>
      <c r="J70" s="184">
        <f t="shared" si="3"/>
        <v>279999.99999999988</v>
      </c>
    </row>
    <row r="71" spans="1:10" ht="15.75" x14ac:dyDescent="0.25">
      <c r="A71" s="11" t="s">
        <v>27</v>
      </c>
      <c r="B71" s="16">
        <v>40000</v>
      </c>
      <c r="C71" s="17">
        <v>14</v>
      </c>
      <c r="D71" s="12">
        <f t="shared" si="0"/>
        <v>560000</v>
      </c>
      <c r="E71" s="12"/>
      <c r="F71" s="1"/>
      <c r="G71" s="1"/>
      <c r="H71" s="176">
        <f t="shared" si="1"/>
        <v>60000</v>
      </c>
      <c r="I71" s="139">
        <f t="shared" si="2"/>
        <v>13.999999999999998</v>
      </c>
      <c r="J71" s="184">
        <f t="shared" si="3"/>
        <v>839999.99999999988</v>
      </c>
    </row>
    <row r="72" spans="1:10" ht="15.75" x14ac:dyDescent="0.25">
      <c r="A72" s="11" t="s">
        <v>335</v>
      </c>
      <c r="B72" s="16"/>
      <c r="C72" s="17"/>
      <c r="D72" s="12"/>
      <c r="E72" s="12">
        <v>50000</v>
      </c>
      <c r="F72" s="34">
        <f>I71</f>
        <v>13.999999999999998</v>
      </c>
      <c r="G72" s="1">
        <f>E72*F72</f>
        <v>699999.99999999988</v>
      </c>
      <c r="H72" s="176">
        <f t="shared" si="1"/>
        <v>10000</v>
      </c>
      <c r="I72" s="139">
        <f t="shared" si="2"/>
        <v>14</v>
      </c>
      <c r="J72" s="184">
        <f t="shared" si="3"/>
        <v>140000</v>
      </c>
    </row>
    <row r="73" spans="1:10" ht="15.75" x14ac:dyDescent="0.25">
      <c r="A73" s="11" t="s">
        <v>27</v>
      </c>
      <c r="B73" s="16">
        <v>40000</v>
      </c>
      <c r="C73" s="17">
        <v>13</v>
      </c>
      <c r="D73" s="12">
        <f t="shared" si="0"/>
        <v>520000</v>
      </c>
      <c r="E73" s="12"/>
      <c r="F73" s="12"/>
      <c r="G73" s="1"/>
      <c r="H73" s="176">
        <f t="shared" si="1"/>
        <v>50000</v>
      </c>
      <c r="I73" s="139">
        <f t="shared" si="2"/>
        <v>13.2</v>
      </c>
      <c r="J73" s="184">
        <f t="shared" si="3"/>
        <v>660000</v>
      </c>
    </row>
    <row r="74" spans="1:10" ht="15.75" x14ac:dyDescent="0.25">
      <c r="A74" s="11" t="s">
        <v>335</v>
      </c>
      <c r="B74" s="16"/>
      <c r="C74" s="17"/>
      <c r="D74" s="12"/>
      <c r="E74" s="12">
        <v>25000</v>
      </c>
      <c r="F74" s="34">
        <f>I73</f>
        <v>13.2</v>
      </c>
      <c r="G74" s="1">
        <f>E74*F74</f>
        <v>330000</v>
      </c>
      <c r="H74" s="176">
        <f t="shared" si="1"/>
        <v>25000</v>
      </c>
      <c r="I74" s="139">
        <f t="shared" si="2"/>
        <v>13.2</v>
      </c>
      <c r="J74" s="184">
        <f t="shared" si="3"/>
        <v>330000</v>
      </c>
    </row>
    <row r="75" spans="1:10" ht="15.75" x14ac:dyDescent="0.25">
      <c r="A75" s="23" t="s">
        <v>27</v>
      </c>
      <c r="B75" s="24">
        <v>20000</v>
      </c>
      <c r="C75" s="25">
        <v>15</v>
      </c>
      <c r="D75" s="24">
        <f t="shared" si="0"/>
        <v>300000</v>
      </c>
      <c r="E75" s="12"/>
      <c r="F75" s="12"/>
      <c r="G75" s="34"/>
      <c r="H75" s="176">
        <f t="shared" si="1"/>
        <v>45000</v>
      </c>
      <c r="I75" s="139">
        <f t="shared" si="2"/>
        <v>14</v>
      </c>
      <c r="J75" s="184">
        <f t="shared" si="3"/>
        <v>630000</v>
      </c>
    </row>
    <row r="76" spans="1:10" ht="15.75" x14ac:dyDescent="0.25">
      <c r="A76" s="12"/>
      <c r="B76" s="12"/>
      <c r="C76" s="12"/>
      <c r="D76" s="12"/>
      <c r="E76" s="24">
        <v>15000</v>
      </c>
      <c r="F76" s="34">
        <f>I75</f>
        <v>14</v>
      </c>
      <c r="G76" s="1">
        <f>E76*F76</f>
        <v>210000</v>
      </c>
      <c r="H76" s="186">
        <f t="shared" si="1"/>
        <v>30000</v>
      </c>
      <c r="I76" s="187">
        <f t="shared" si="2"/>
        <v>14</v>
      </c>
      <c r="J76" s="188">
        <f t="shared" ref="J76" si="4">J75+D76-G76</f>
        <v>420000</v>
      </c>
    </row>
    <row r="77" spans="1:10" ht="15.75" x14ac:dyDescent="0.25">
      <c r="A77" s="12"/>
      <c r="B77" s="12"/>
      <c r="C77" s="12"/>
      <c r="D77" s="12"/>
      <c r="E77" s="24"/>
      <c r="F77" s="12"/>
      <c r="G77" s="34"/>
    </row>
    <row r="78" spans="1:10" ht="16.5" thickBot="1" x14ac:dyDescent="0.3">
      <c r="A78" s="12"/>
      <c r="B78" s="12"/>
      <c r="C78" s="12"/>
      <c r="D78" s="12"/>
      <c r="E78" s="24"/>
      <c r="F78" s="12"/>
      <c r="G78" s="189">
        <f>SUM(G64:G76)</f>
        <v>3109999.9999999995</v>
      </c>
    </row>
    <row r="79" spans="1:10" ht="13.5" thickTop="1" x14ac:dyDescent="0.2"/>
    <row r="80" spans="1:10" x14ac:dyDescent="0.2">
      <c r="B80" s="148" t="s">
        <v>275</v>
      </c>
      <c r="C80" s="148" t="s">
        <v>322</v>
      </c>
    </row>
    <row r="81" spans="1:3" x14ac:dyDescent="0.2">
      <c r="A81" s="147" t="s">
        <v>274</v>
      </c>
      <c r="B81" s="134">
        <f>H76</f>
        <v>30000</v>
      </c>
      <c r="C81" s="150">
        <f>J76</f>
        <v>420000</v>
      </c>
    </row>
    <row r="83" spans="1:3" x14ac:dyDescent="0.2">
      <c r="A83" s="147" t="s">
        <v>329</v>
      </c>
      <c r="B83" s="178">
        <f>G78</f>
        <v>3109999.9999999995</v>
      </c>
    </row>
    <row r="85" spans="1:3" x14ac:dyDescent="0.2">
      <c r="B85" s="149"/>
    </row>
  </sheetData>
  <mergeCells count="4">
    <mergeCell ref="B62:D62"/>
    <mergeCell ref="E62:G62"/>
    <mergeCell ref="H62:J62"/>
    <mergeCell ref="K62:M62"/>
  </mergeCells>
  <pageMargins left="0.7" right="0.7" top="0.75" bottom="0.75" header="0.3" footer="0.3"/>
  <pageSetup paperSize="9" scale="85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8"/>
  <sheetViews>
    <sheetView topLeftCell="A41" zoomScale="140" zoomScaleNormal="140" workbookViewId="0">
      <selection activeCell="A65" sqref="A65"/>
    </sheetView>
  </sheetViews>
  <sheetFormatPr defaultColWidth="11.42578125" defaultRowHeight="12.75" x14ac:dyDescent="0.2"/>
  <cols>
    <col min="1" max="2" width="12.7109375" style="1" bestFit="1" customWidth="1"/>
    <col min="3" max="3" width="11.42578125" style="1" customWidth="1"/>
    <col min="4" max="5" width="12.7109375" style="1" bestFit="1" customWidth="1"/>
    <col min="6" max="6" width="11.7109375" style="1" bestFit="1" customWidth="1"/>
    <col min="7" max="8" width="12.7109375" style="1" bestFit="1" customWidth="1"/>
    <col min="9" max="9" width="11.42578125" style="1" customWidth="1"/>
    <col min="10" max="11" width="12.7109375" style="1" bestFit="1" customWidth="1"/>
    <col min="12" max="12" width="11.42578125" style="1" customWidth="1"/>
    <col min="13" max="14" width="12.7109375" style="1" bestFit="1" customWidth="1"/>
    <col min="15" max="16384" width="11.42578125" style="1"/>
  </cols>
  <sheetData>
    <row r="1" spans="1:14" ht="30" x14ac:dyDescent="0.4">
      <c r="A1" s="191" t="s">
        <v>54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3"/>
    </row>
    <row r="2" spans="1:14" x14ac:dyDescent="0.2">
      <c r="A2" s="194" t="str">
        <f>+ΘΕΜΑΤΑ!A4</f>
        <v>10.01</v>
      </c>
      <c r="B2" s="195"/>
      <c r="C2" s="2"/>
      <c r="D2" s="195" t="str">
        <f>+ΘΕΜΑΤΑ!A5</f>
        <v>12.01</v>
      </c>
      <c r="E2" s="195"/>
      <c r="F2" s="2"/>
      <c r="G2" s="195" t="str">
        <f>+ΘΕΜΑΤΑ!A6</f>
        <v>13.01</v>
      </c>
      <c r="H2" s="195"/>
      <c r="I2" s="2"/>
      <c r="J2" s="195" t="str">
        <f>+ΘΕΜΑΤΑ!A7</f>
        <v>14.01</v>
      </c>
      <c r="K2" s="195"/>
      <c r="L2" s="2"/>
      <c r="M2" s="195" t="str">
        <f>+ΘΕΜΑΤΑ!A8</f>
        <v>15.01</v>
      </c>
      <c r="N2" s="196"/>
    </row>
    <row r="3" spans="1:14" x14ac:dyDescent="0.2">
      <c r="A3" s="170">
        <f>+ΘΕΜΑΤΑ!C4</f>
        <v>252000</v>
      </c>
      <c r="B3" s="85"/>
      <c r="C3" s="2"/>
      <c r="D3" s="171">
        <f>+ΘΕΜΑΤΑ!C5</f>
        <v>578000</v>
      </c>
      <c r="E3" s="85"/>
      <c r="F3" s="2"/>
      <c r="G3" s="172">
        <f>+ΘΕΜΑΤΑ!C6</f>
        <v>195000</v>
      </c>
      <c r="H3" s="85"/>
      <c r="I3" s="2"/>
      <c r="J3" s="172">
        <f>+ΘΕΜΑΤΑ!C7</f>
        <v>98000</v>
      </c>
      <c r="K3" s="85"/>
      <c r="L3" s="2"/>
      <c r="M3" s="172">
        <f>+ΘΕΜΑΤΑ!C8</f>
        <v>125000</v>
      </c>
      <c r="N3" s="88"/>
    </row>
    <row r="4" spans="1:14" x14ac:dyDescent="0.2">
      <c r="A4" s="89"/>
      <c r="B4" s="6"/>
      <c r="C4" s="2"/>
      <c r="D4" s="8"/>
      <c r="E4" s="6"/>
      <c r="F4" s="2"/>
      <c r="G4" s="8"/>
      <c r="H4" s="6"/>
      <c r="I4" s="2"/>
      <c r="J4" s="8"/>
      <c r="K4" s="6"/>
      <c r="L4" s="2"/>
      <c r="M4" s="8"/>
      <c r="N4" s="83"/>
    </row>
    <row r="5" spans="1:14" x14ac:dyDescent="0.2">
      <c r="A5" s="6">
        <f>+A3</f>
        <v>252000</v>
      </c>
      <c r="B5" s="6"/>
      <c r="C5" s="2"/>
      <c r="D5" s="2">
        <f>+D3</f>
        <v>578000</v>
      </c>
      <c r="E5" s="6"/>
      <c r="F5" s="2"/>
      <c r="G5" s="2">
        <f>+G3</f>
        <v>195000</v>
      </c>
      <c r="H5" s="6"/>
      <c r="I5" s="2"/>
      <c r="J5" s="2">
        <f>+J3</f>
        <v>98000</v>
      </c>
      <c r="K5" s="6"/>
      <c r="L5" s="2"/>
      <c r="M5" s="2">
        <f>+M3</f>
        <v>125000</v>
      </c>
      <c r="N5" s="83"/>
    </row>
    <row r="6" spans="1:14" x14ac:dyDescent="0.2">
      <c r="A6" s="6"/>
      <c r="B6" s="6"/>
      <c r="C6" s="2"/>
      <c r="D6" s="2"/>
      <c r="E6" s="6"/>
      <c r="F6" s="2"/>
      <c r="G6" s="2"/>
      <c r="H6" s="6"/>
      <c r="I6" s="2"/>
      <c r="J6" s="2"/>
      <c r="K6" s="6"/>
      <c r="L6" s="2"/>
      <c r="M6" s="2"/>
      <c r="N6" s="83"/>
    </row>
    <row r="7" spans="1:14" x14ac:dyDescent="0.2">
      <c r="A7" s="6"/>
      <c r="B7" s="6"/>
      <c r="C7" s="2"/>
      <c r="D7" s="2"/>
      <c r="E7" s="6"/>
      <c r="F7" s="2"/>
      <c r="G7" s="2"/>
      <c r="H7" s="6"/>
      <c r="I7" s="2"/>
      <c r="J7" s="2"/>
      <c r="K7" s="6"/>
      <c r="L7" s="2"/>
      <c r="M7" s="2"/>
      <c r="N7" s="83"/>
    </row>
    <row r="8" spans="1:14" x14ac:dyDescent="0.2">
      <c r="A8" s="6"/>
      <c r="B8" s="6"/>
      <c r="C8" s="2"/>
      <c r="D8" s="2"/>
      <c r="E8" s="6"/>
      <c r="F8" s="2"/>
      <c r="G8" s="2"/>
      <c r="H8" s="6"/>
      <c r="I8" s="2"/>
      <c r="J8" s="2"/>
      <c r="K8" s="6"/>
      <c r="L8" s="2"/>
      <c r="M8" s="2"/>
      <c r="N8" s="83"/>
    </row>
    <row r="9" spans="1:14" x14ac:dyDescent="0.2">
      <c r="A9" s="6"/>
      <c r="B9" s="6"/>
      <c r="C9" s="2"/>
      <c r="D9" s="2"/>
      <c r="E9" s="6"/>
      <c r="F9" s="2"/>
      <c r="G9" s="2"/>
      <c r="H9" s="6"/>
      <c r="I9" s="2"/>
      <c r="J9" s="2"/>
      <c r="K9" s="6"/>
      <c r="L9" s="2"/>
      <c r="M9" s="2"/>
      <c r="N9" s="83"/>
    </row>
    <row r="10" spans="1:14" x14ac:dyDescent="0.2">
      <c r="A10" s="6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7"/>
    </row>
    <row r="11" spans="1:14" x14ac:dyDescent="0.2">
      <c r="A11" s="194" t="str">
        <f>+ΘΕΜΑΤΑ!A9</f>
        <v>12.02</v>
      </c>
      <c r="B11" s="195" t="str">
        <f>+ΘΕΜΑΤΑ!A9</f>
        <v>12.02</v>
      </c>
      <c r="C11" s="2"/>
      <c r="D11" s="195" t="str">
        <f>+ΘΕΜΑΤΑ!A10</f>
        <v>13.02</v>
      </c>
      <c r="E11" s="195"/>
      <c r="F11" s="2"/>
      <c r="G11" s="195" t="str">
        <f>+ΘΕΜΑΤΑ!A11</f>
        <v>14.02</v>
      </c>
      <c r="H11" s="195"/>
      <c r="I11" s="2"/>
      <c r="J11" s="195" t="str">
        <f>+ΘΕΜΑΤΑ!A12</f>
        <v>15.02</v>
      </c>
      <c r="K11" s="195"/>
      <c r="L11" s="2"/>
      <c r="M11" s="195" t="str">
        <f>+ΘΕΜΑΤΑ!A13</f>
        <v>18.01.01</v>
      </c>
      <c r="N11" s="196"/>
    </row>
    <row r="12" spans="1:14" x14ac:dyDescent="0.2">
      <c r="A12" s="6"/>
      <c r="B12" s="173">
        <f>+ΘΕΜΑΤΑ!C9</f>
        <v>332000</v>
      </c>
      <c r="C12" s="2"/>
      <c r="D12" s="2"/>
      <c r="E12" s="173">
        <f>+ΘΕΜΑΤΑ!C10</f>
        <v>168000</v>
      </c>
      <c r="F12" s="2"/>
      <c r="G12" s="2"/>
      <c r="H12" s="173">
        <f>+ΘΕΜΑΤΑ!C11</f>
        <v>43000</v>
      </c>
      <c r="I12" s="2"/>
      <c r="J12" s="2"/>
      <c r="K12" s="173">
        <f>+ΘΕΜΑΤΑ!C12</f>
        <v>87000</v>
      </c>
      <c r="L12" s="2"/>
      <c r="M12" s="172">
        <f>+ΘΕΜΑΤΑ!C13</f>
        <v>82000</v>
      </c>
      <c r="N12" s="88"/>
    </row>
    <row r="13" spans="1:14" x14ac:dyDescent="0.2">
      <c r="A13" s="6"/>
      <c r="B13" s="181">
        <f>+ΗΜΕΡΟΛΟΓΙΟ!E13</f>
        <v>14877.368086529043</v>
      </c>
      <c r="C13" s="2"/>
      <c r="D13" s="2"/>
      <c r="E13" s="6">
        <f>+ΗΜΕΡΟΛΟΓΙΟ!E25</f>
        <v>7000.0000000000146</v>
      </c>
      <c r="F13" s="2"/>
      <c r="G13" s="2"/>
      <c r="H13" s="182">
        <f>+ΗΜΕΡΟΛΟΓΙΟ!E16</f>
        <v>11759.998799999999</v>
      </c>
      <c r="I13" s="2"/>
      <c r="J13" s="2"/>
      <c r="K13" s="182">
        <f>+ΗΜΕΡΟΛΟΓΙΟ!E22</f>
        <v>24999.998000000003</v>
      </c>
      <c r="L13" s="2"/>
      <c r="M13" s="2"/>
      <c r="N13" s="83"/>
    </row>
    <row r="14" spans="1:14" x14ac:dyDescent="0.2">
      <c r="A14" s="6"/>
      <c r="B14" s="6"/>
      <c r="C14" s="2"/>
      <c r="D14" s="2"/>
      <c r="E14" s="6"/>
      <c r="F14" s="2"/>
      <c r="G14" s="2"/>
      <c r="H14" s="6"/>
      <c r="I14" s="2"/>
      <c r="J14" s="2"/>
      <c r="K14" s="6"/>
      <c r="L14" s="2"/>
      <c r="M14" s="2"/>
      <c r="N14" s="83"/>
    </row>
    <row r="15" spans="1:14" x14ac:dyDescent="0.2">
      <c r="A15" s="6"/>
      <c r="B15" s="5"/>
      <c r="C15" s="2"/>
      <c r="D15" s="2"/>
      <c r="E15" s="5"/>
      <c r="F15" s="2"/>
      <c r="G15" s="2"/>
      <c r="H15" s="5"/>
      <c r="I15" s="2"/>
      <c r="J15" s="2"/>
      <c r="K15" s="5"/>
      <c r="L15" s="2"/>
      <c r="M15" s="8"/>
      <c r="N15" s="83"/>
    </row>
    <row r="16" spans="1:14" x14ac:dyDescent="0.2">
      <c r="A16" s="6"/>
      <c r="B16" s="6">
        <f>+B12+B13</f>
        <v>346877.36808652902</v>
      </c>
      <c r="C16" s="2"/>
      <c r="D16" s="2"/>
      <c r="E16" s="6">
        <f>+E13+E12</f>
        <v>175000</v>
      </c>
      <c r="F16" s="2"/>
      <c r="G16" s="2"/>
      <c r="H16" s="6">
        <f>+H13+H12</f>
        <v>54759.998800000001</v>
      </c>
      <c r="I16" s="2"/>
      <c r="J16" s="2"/>
      <c r="K16" s="6">
        <f>+K13+K12</f>
        <v>111999.99800000001</v>
      </c>
      <c r="L16" s="2"/>
      <c r="M16" s="2">
        <f>+M12</f>
        <v>82000</v>
      </c>
      <c r="N16" s="83"/>
    </row>
    <row r="17" spans="1:14" x14ac:dyDescent="0.2">
      <c r="A17" s="6"/>
      <c r="B17" s="6"/>
      <c r="C17" s="2"/>
      <c r="D17" s="2"/>
      <c r="E17" s="6"/>
      <c r="F17" s="2"/>
      <c r="G17" s="2"/>
      <c r="H17" s="6"/>
      <c r="I17" s="2"/>
      <c r="J17" s="2"/>
      <c r="K17" s="6"/>
      <c r="L17" s="2"/>
      <c r="M17" s="2"/>
      <c r="N17" s="83"/>
    </row>
    <row r="18" spans="1:14" x14ac:dyDescent="0.2">
      <c r="A18" s="6"/>
      <c r="B18" s="6"/>
      <c r="C18" s="2"/>
      <c r="D18" s="2"/>
      <c r="E18" s="6"/>
      <c r="F18" s="2"/>
      <c r="G18" s="2"/>
      <c r="H18" s="6"/>
      <c r="I18" s="2"/>
      <c r="J18" s="2"/>
      <c r="K18" s="6"/>
      <c r="L18" s="2"/>
      <c r="M18" s="2"/>
      <c r="N18" s="83"/>
    </row>
    <row r="19" spans="1:14" x14ac:dyDescent="0.2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7"/>
    </row>
    <row r="20" spans="1:14" x14ac:dyDescent="0.2">
      <c r="A20" s="194" t="str">
        <f>+ΘΕΜΑΤΑ!A14</f>
        <v>18.01.02</v>
      </c>
      <c r="B20" s="195"/>
      <c r="C20" s="2"/>
      <c r="D20" s="195" t="str">
        <f>+ΘΕΜΑΤΑ!A15</f>
        <v>20.01</v>
      </c>
      <c r="E20" s="195"/>
      <c r="F20" s="2"/>
      <c r="G20" s="195" t="str">
        <f>+ΘΕΜΑΤΑ!A16</f>
        <v>20.02</v>
      </c>
      <c r="H20" s="195"/>
      <c r="I20" s="2"/>
      <c r="J20" s="195" t="str">
        <f>+ΘΕΜΑΤΑ!A17</f>
        <v>30.01</v>
      </c>
      <c r="K20" s="195"/>
      <c r="L20" s="2"/>
      <c r="M20" s="195" t="str">
        <f>+ΘΕΜΑΤΑ!A18</f>
        <v>31.01</v>
      </c>
      <c r="N20" s="196"/>
    </row>
    <row r="21" spans="1:14" x14ac:dyDescent="0.2">
      <c r="A21" s="6"/>
      <c r="B21" s="173">
        <f>+ΘΕΜΑΤΑ!C14</f>
        <v>36000</v>
      </c>
      <c r="C21" s="2"/>
      <c r="D21" s="172">
        <f>+ΘΕΜΑΤΑ!C15</f>
        <v>300000</v>
      </c>
      <c r="E21" s="180">
        <f>+ΗΜΕΡΟΛΟΓΙΟ!E28</f>
        <v>300000</v>
      </c>
      <c r="F21" s="2"/>
      <c r="G21" s="172">
        <f>+ΘΕΜΑΤΑ!C16</f>
        <v>2929999.9999999995</v>
      </c>
      <c r="H21" s="85">
        <f>+ΗΜΕΡΟΛΟΓΙΟ!E29</f>
        <v>3229999.9999999995</v>
      </c>
      <c r="I21" s="2"/>
      <c r="J21" s="172">
        <f>+ΘΕΜΑΤΑ!C17</f>
        <v>351000</v>
      </c>
      <c r="K21" s="85"/>
      <c r="L21" s="2"/>
      <c r="M21" s="172">
        <f>+ΘΕΜΑΤΑ!C18</f>
        <v>132000</v>
      </c>
      <c r="N21" s="88"/>
    </row>
    <row r="22" spans="1:14" x14ac:dyDescent="0.2">
      <c r="A22" s="6"/>
      <c r="B22" s="182">
        <f>+ΗΜΕΡΟΛΟΓΙΟ!E19</f>
        <v>16400</v>
      </c>
      <c r="C22" s="2"/>
      <c r="D22" s="179">
        <f>ΗΜΕΡΟΛΟΓΙΟ!D31</f>
        <v>420000</v>
      </c>
      <c r="E22" s="6"/>
      <c r="F22" s="2"/>
      <c r="G22" s="179">
        <f>+ΗΜΕΡΟΛΟΓΙΟ!D4</f>
        <v>300000</v>
      </c>
      <c r="H22" s="6"/>
      <c r="I22" s="2"/>
      <c r="J22" s="179">
        <f>+ΗΜΕΡΟΛΟΓΙΟ!D8</f>
        <v>372000</v>
      </c>
      <c r="K22" s="6"/>
      <c r="L22" s="2"/>
      <c r="M22" s="57"/>
      <c r="N22" s="83"/>
    </row>
    <row r="23" spans="1:14" x14ac:dyDescent="0.2">
      <c r="A23" s="6"/>
      <c r="B23" s="6"/>
      <c r="C23" s="2"/>
      <c r="D23" s="2"/>
      <c r="E23" s="6"/>
      <c r="F23" s="2"/>
      <c r="G23" s="2"/>
      <c r="H23" s="6"/>
      <c r="I23" s="2"/>
      <c r="J23" s="2"/>
      <c r="K23" s="6"/>
      <c r="L23" s="2"/>
      <c r="M23" s="2"/>
      <c r="N23" s="83"/>
    </row>
    <row r="24" spans="1:14" x14ac:dyDescent="0.2">
      <c r="A24" s="6"/>
      <c r="B24" s="6"/>
      <c r="C24" s="2"/>
      <c r="D24" s="2"/>
      <c r="E24" s="6"/>
      <c r="F24" s="2"/>
      <c r="G24" s="2"/>
      <c r="H24" s="6"/>
      <c r="I24" s="2"/>
      <c r="J24" s="2"/>
      <c r="K24" s="6"/>
      <c r="L24" s="2"/>
      <c r="M24" s="2"/>
      <c r="N24" s="83"/>
    </row>
    <row r="25" spans="1:14" x14ac:dyDescent="0.2">
      <c r="A25" s="6"/>
      <c r="B25" s="5"/>
      <c r="C25" s="2"/>
      <c r="D25" s="8"/>
      <c r="E25" s="6"/>
      <c r="F25" s="2"/>
      <c r="G25" s="8"/>
      <c r="H25" s="6"/>
      <c r="I25" s="2"/>
      <c r="J25" s="8"/>
      <c r="K25" s="6"/>
      <c r="L25" s="2"/>
      <c r="M25" s="8"/>
      <c r="N25" s="83"/>
    </row>
    <row r="26" spans="1:14" x14ac:dyDescent="0.2">
      <c r="A26" s="6"/>
      <c r="B26" s="6">
        <f>+B22+B21</f>
        <v>52400</v>
      </c>
      <c r="C26" s="2"/>
      <c r="D26" s="2">
        <f>+D21+D22-E21</f>
        <v>420000</v>
      </c>
      <c r="E26" s="6"/>
      <c r="F26" s="2"/>
      <c r="G26" s="2">
        <f>+G21+G22-H21</f>
        <v>0</v>
      </c>
      <c r="H26" s="6"/>
      <c r="I26" s="2"/>
      <c r="J26" s="2">
        <f>+J21+J22-K21</f>
        <v>723000</v>
      </c>
      <c r="K26" s="6"/>
      <c r="L26" s="2"/>
      <c r="M26" s="2">
        <f>+M21+M22-N21</f>
        <v>132000</v>
      </c>
      <c r="N26" s="83"/>
    </row>
    <row r="27" spans="1:14" x14ac:dyDescent="0.2">
      <c r="A27" s="6"/>
      <c r="B27" s="6"/>
      <c r="C27" s="2"/>
      <c r="D27" s="2"/>
      <c r="E27" s="6"/>
      <c r="F27" s="2"/>
      <c r="G27" s="2"/>
      <c r="H27" s="6"/>
      <c r="I27" s="2"/>
      <c r="J27" s="2"/>
      <c r="K27" s="6"/>
      <c r="L27" s="2"/>
      <c r="M27" s="2"/>
      <c r="N27" s="83"/>
    </row>
    <row r="28" spans="1:14" x14ac:dyDescent="0.2">
      <c r="A28" s="6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7"/>
    </row>
    <row r="29" spans="1:14" x14ac:dyDescent="0.2">
      <c r="A29" s="194" t="str">
        <f>+ΘΕΜΑΤΑ!A19</f>
        <v>38.02</v>
      </c>
      <c r="B29" s="195"/>
      <c r="C29" s="2"/>
      <c r="D29" s="195" t="str">
        <f>+ΘΕΜΑΤΑ!A20</f>
        <v>38.01</v>
      </c>
      <c r="E29" s="195"/>
      <c r="F29" s="2"/>
      <c r="G29" s="195" t="str">
        <f>+ΘΕΜΑΤΑ!A21</f>
        <v>40.00</v>
      </c>
      <c r="H29" s="195"/>
      <c r="I29" s="2"/>
      <c r="J29" s="195" t="str">
        <f>+ΘΕΜΑΤΑ!A22</f>
        <v>48.00</v>
      </c>
      <c r="K29" s="195"/>
      <c r="L29" s="2"/>
      <c r="M29" s="195" t="str">
        <f>+ΘΕΜΑΤΑ!A23</f>
        <v>49.00</v>
      </c>
      <c r="N29" s="196"/>
    </row>
    <row r="30" spans="1:14" x14ac:dyDescent="0.2">
      <c r="A30" s="170">
        <f>+ΘΕΜΑΤΑ!C19</f>
        <v>517000</v>
      </c>
      <c r="B30" s="180"/>
      <c r="C30" s="2"/>
      <c r="D30" s="172">
        <f>+ΘΕΜΑΤΑ!C20</f>
        <v>89000</v>
      </c>
      <c r="E30" s="85"/>
      <c r="F30" s="2"/>
      <c r="G30" s="2"/>
      <c r="H30" s="173">
        <f>+ΘΕΜΑΤΑ!C21</f>
        <v>200000</v>
      </c>
      <c r="I30" s="2"/>
      <c r="J30" s="2"/>
      <c r="K30" s="173">
        <f>+ΘΕΜΑΤΑ!C22</f>
        <v>82000</v>
      </c>
      <c r="L30" s="2"/>
      <c r="M30" s="2"/>
      <c r="N30" s="174">
        <f>+ΘΕΜΑΤΑ!C23</f>
        <v>118000</v>
      </c>
    </row>
    <row r="31" spans="1:14" x14ac:dyDescent="0.2">
      <c r="A31" s="6"/>
      <c r="B31" s="6"/>
      <c r="C31" s="2"/>
      <c r="D31" s="2"/>
      <c r="E31" s="6"/>
      <c r="F31" s="2"/>
      <c r="G31" s="2"/>
      <c r="H31" s="6"/>
      <c r="I31" s="2"/>
      <c r="J31" s="2"/>
      <c r="K31" s="6"/>
      <c r="L31" s="2"/>
      <c r="M31" s="2"/>
      <c r="N31" s="83"/>
    </row>
    <row r="32" spans="1:14" x14ac:dyDescent="0.2">
      <c r="A32" s="6"/>
      <c r="B32" s="6"/>
      <c r="C32" s="2"/>
      <c r="D32" s="2"/>
      <c r="E32" s="6"/>
      <c r="F32" s="2"/>
      <c r="G32" s="2"/>
      <c r="H32" s="6"/>
      <c r="I32" s="2"/>
      <c r="J32" s="2"/>
      <c r="K32" s="6"/>
      <c r="L32" s="2"/>
      <c r="M32" s="2"/>
      <c r="N32" s="83"/>
    </row>
    <row r="33" spans="1:14" x14ac:dyDescent="0.2">
      <c r="A33" s="89"/>
      <c r="B33" s="6"/>
      <c r="C33" s="2"/>
      <c r="D33" s="8"/>
      <c r="E33" s="6"/>
      <c r="F33" s="2"/>
      <c r="G33" s="2"/>
      <c r="H33" s="5"/>
      <c r="I33" s="2"/>
      <c r="J33" s="2"/>
      <c r="K33" s="5"/>
      <c r="L33" s="2"/>
      <c r="M33" s="2"/>
      <c r="N33" s="89">
        <f>M96</f>
        <v>159962.63511347142</v>
      </c>
    </row>
    <row r="34" spans="1:14" x14ac:dyDescent="0.2">
      <c r="A34" s="90">
        <f>A30-B30</f>
        <v>517000</v>
      </c>
      <c r="B34" s="6"/>
      <c r="C34" s="2"/>
      <c r="D34" s="2">
        <f>+D32+D30-E30</f>
        <v>89000</v>
      </c>
      <c r="E34" s="6"/>
      <c r="F34" s="2"/>
      <c r="G34" s="2"/>
      <c r="H34" s="6">
        <f>+H30</f>
        <v>200000</v>
      </c>
      <c r="I34" s="2"/>
      <c r="J34" s="2"/>
      <c r="K34" s="6">
        <f>+K30</f>
        <v>82000</v>
      </c>
      <c r="L34" s="2"/>
      <c r="M34" s="2"/>
      <c r="N34" s="83">
        <f>N30+N33</f>
        <v>277962.63511347142</v>
      </c>
    </row>
    <row r="35" spans="1:14" x14ac:dyDescent="0.2">
      <c r="A35" s="6"/>
      <c r="B35" s="6"/>
      <c r="C35" s="2"/>
      <c r="D35" s="2"/>
      <c r="E35" s="6"/>
      <c r="F35" s="2"/>
      <c r="G35" s="2"/>
      <c r="H35" s="6"/>
      <c r="I35" s="2"/>
      <c r="J35" s="2"/>
      <c r="K35" s="6"/>
      <c r="L35" s="2"/>
      <c r="M35" s="2"/>
      <c r="N35" s="89"/>
    </row>
    <row r="36" spans="1:14" x14ac:dyDescent="0.2">
      <c r="A36" s="6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7">
        <f>+N34+N35</f>
        <v>277962.63511347142</v>
      </c>
    </row>
    <row r="37" spans="1:14" x14ac:dyDescent="0.2">
      <c r="A37" s="194" t="str">
        <f>+ΘΕΜΑΤΑ!A24</f>
        <v>51.01</v>
      </c>
      <c r="B37" s="195"/>
      <c r="C37" s="2"/>
      <c r="D37" s="195" t="str">
        <f>+ΘΕΜΑΤΑ!D4</f>
        <v>50.01</v>
      </c>
      <c r="E37" s="195"/>
      <c r="F37" s="2"/>
      <c r="G37" s="195" t="str">
        <f>+ΘΕΜΑΤΑ!D5</f>
        <v>52.01</v>
      </c>
      <c r="H37" s="195"/>
      <c r="I37" s="2"/>
      <c r="J37" s="195" t="str">
        <f>+ΘΕΜΑΤΑ!D6</f>
        <v>53.03</v>
      </c>
      <c r="K37" s="195"/>
      <c r="L37" s="2"/>
      <c r="M37" s="195" t="str">
        <f>+ΘΕΜΑΤΑ!D7</f>
        <v>54.02</v>
      </c>
      <c r="N37" s="196"/>
    </row>
    <row r="38" spans="1:14" x14ac:dyDescent="0.2">
      <c r="A38" s="6"/>
      <c r="B38" s="173">
        <f>+ΘΕΜΑΤΑ!C24</f>
        <v>278000</v>
      </c>
      <c r="C38" s="2"/>
      <c r="D38" s="2"/>
      <c r="E38" s="173">
        <f>+ΘΕΜΑΤΑ!F4</f>
        <v>536000</v>
      </c>
      <c r="F38" s="2"/>
      <c r="G38" s="2"/>
      <c r="H38" s="173">
        <f>+ΘΕΜΑΤΑ!F5</f>
        <v>493000</v>
      </c>
      <c r="I38" s="2"/>
      <c r="J38" s="2"/>
      <c r="K38" s="173">
        <f>+ΘΕΜΑΤΑ!F6</f>
        <v>52000</v>
      </c>
      <c r="L38" s="2"/>
      <c r="M38" s="179">
        <f>+ΗΜΕΡΟΛΟΓΙΟ!D5</f>
        <v>72000</v>
      </c>
      <c r="N38" s="174">
        <f>+ΘΕΜΑΤΑ!F7</f>
        <v>111000</v>
      </c>
    </row>
    <row r="39" spans="1:14" x14ac:dyDescent="0.2">
      <c r="A39" s="6"/>
      <c r="B39" s="6"/>
      <c r="C39" s="2"/>
      <c r="D39" s="2"/>
      <c r="E39" s="182">
        <f>+ΗΜΕΡΟΛΟΓΙΟ!E6</f>
        <v>372000</v>
      </c>
      <c r="F39" s="2"/>
      <c r="G39" s="179"/>
      <c r="H39" s="182"/>
      <c r="I39" s="2"/>
      <c r="J39" s="2"/>
      <c r="K39" s="6"/>
      <c r="L39" s="2"/>
      <c r="M39" s="2"/>
      <c r="N39" s="183">
        <f>+ΗΜΕΡΟΛΟΓΙΟ!E10</f>
        <v>72000</v>
      </c>
    </row>
    <row r="40" spans="1:14" x14ac:dyDescent="0.2">
      <c r="A40" s="6"/>
      <c r="B40" s="6"/>
      <c r="C40" s="2"/>
      <c r="D40" s="2"/>
      <c r="E40" s="6"/>
      <c r="F40" s="2"/>
      <c r="G40" s="2"/>
      <c r="H40" s="6"/>
      <c r="I40" s="2"/>
      <c r="J40" s="2"/>
      <c r="K40" s="6"/>
      <c r="L40" s="2"/>
      <c r="M40" s="2"/>
      <c r="N40" s="83"/>
    </row>
    <row r="41" spans="1:14" x14ac:dyDescent="0.2">
      <c r="A41" s="6"/>
      <c r="B41" s="6"/>
      <c r="C41" s="2"/>
      <c r="D41" s="2"/>
      <c r="E41" s="6"/>
      <c r="F41" s="2"/>
      <c r="G41" s="2"/>
      <c r="H41" s="6"/>
      <c r="I41" s="2"/>
      <c r="J41" s="2"/>
      <c r="K41" s="6"/>
      <c r="L41" s="2"/>
      <c r="M41" s="2"/>
      <c r="N41" s="83"/>
    </row>
    <row r="42" spans="1:14" x14ac:dyDescent="0.2">
      <c r="A42" s="6"/>
      <c r="B42" s="6"/>
      <c r="C42" s="2"/>
      <c r="D42" s="2"/>
      <c r="E42" s="6"/>
      <c r="F42" s="2"/>
      <c r="G42" s="2"/>
      <c r="H42" s="6"/>
      <c r="I42" s="2"/>
      <c r="J42" s="2"/>
      <c r="K42" s="6"/>
      <c r="L42" s="2"/>
      <c r="M42" s="2"/>
      <c r="N42" s="83"/>
    </row>
    <row r="43" spans="1:14" x14ac:dyDescent="0.2">
      <c r="A43" s="6"/>
      <c r="B43" s="5"/>
      <c r="C43" s="2"/>
      <c r="D43" s="2"/>
      <c r="E43" s="5"/>
      <c r="F43" s="2"/>
      <c r="G43" s="2"/>
      <c r="H43" s="5"/>
      <c r="I43" s="2"/>
      <c r="J43" s="2"/>
      <c r="K43" s="5"/>
      <c r="L43" s="2"/>
      <c r="M43" s="2"/>
      <c r="N43" s="89"/>
    </row>
    <row r="44" spans="1:14" x14ac:dyDescent="0.2">
      <c r="A44" s="6"/>
      <c r="B44" s="6">
        <f>B38</f>
        <v>278000</v>
      </c>
      <c r="C44" s="2"/>
      <c r="D44" s="2"/>
      <c r="E44" s="6">
        <f>+E39+E38</f>
        <v>908000</v>
      </c>
      <c r="F44" s="2"/>
      <c r="G44" s="2"/>
      <c r="H44" s="6">
        <f>H38+H39-G39</f>
        <v>493000</v>
      </c>
      <c r="I44" s="2"/>
      <c r="J44" s="2"/>
      <c r="K44" s="6">
        <f>+K38+K39</f>
        <v>52000</v>
      </c>
      <c r="L44" s="2"/>
      <c r="M44" s="2"/>
      <c r="N44" s="83">
        <f>+N41+N39+N38-M38</f>
        <v>111000</v>
      </c>
    </row>
    <row r="45" spans="1:14" x14ac:dyDescent="0.2">
      <c r="A45" s="6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7"/>
    </row>
    <row r="46" spans="1:14" x14ac:dyDescent="0.2">
      <c r="A46" s="194" t="str">
        <f>+ΘΕΜΑΤΑ!D8</f>
        <v>54.03</v>
      </c>
      <c r="B46" s="195"/>
      <c r="C46" s="2"/>
      <c r="D46" s="195" t="str">
        <f>+ΘΕΜΑΤΑ!D9</f>
        <v>55.01</v>
      </c>
      <c r="E46" s="195"/>
      <c r="F46" s="2"/>
      <c r="G46" s="195" t="str">
        <f>+ΘΕΜΑΤΑ!D10</f>
        <v>60.01</v>
      </c>
      <c r="H46" s="195"/>
      <c r="I46" s="2"/>
      <c r="J46" s="195" t="str">
        <f>+ΘΕΜΑΤΑ!D11</f>
        <v>60.02</v>
      </c>
      <c r="K46" s="195"/>
      <c r="L46" s="2"/>
      <c r="M46" s="195" t="str">
        <f>+ΘΕΜΑΤΑ!D12</f>
        <v>64.01</v>
      </c>
      <c r="N46" s="196"/>
    </row>
    <row r="47" spans="1:14" x14ac:dyDescent="0.2">
      <c r="A47" s="6"/>
      <c r="B47" s="173">
        <f>+ΘΕΜΑΤΑ!F8</f>
        <v>36000</v>
      </c>
      <c r="C47" s="2"/>
      <c r="D47" s="2"/>
      <c r="E47" s="173">
        <f>+ΘΕΜΑΤΑ!F9</f>
        <v>32000</v>
      </c>
      <c r="F47" s="2"/>
      <c r="G47" s="172">
        <f>+ΘΕΜΑΤΑ!F10</f>
        <v>413000</v>
      </c>
      <c r="H47" s="85"/>
      <c r="I47" s="2"/>
      <c r="J47" s="172">
        <f>+ΘΕΜΑΤΑ!F11</f>
        <v>122000</v>
      </c>
      <c r="K47" s="85"/>
      <c r="L47" s="2"/>
      <c r="M47" s="172">
        <f>+ΘΕΜΑΤΑ!F12</f>
        <v>72000</v>
      </c>
      <c r="N47" s="88"/>
    </row>
    <row r="48" spans="1:14" x14ac:dyDescent="0.2">
      <c r="A48" s="6"/>
      <c r="B48" s="6"/>
      <c r="C48" s="2"/>
      <c r="D48" s="2"/>
      <c r="E48" s="6"/>
      <c r="F48" s="2"/>
      <c r="G48" s="2"/>
      <c r="H48" s="6"/>
      <c r="I48" s="2"/>
      <c r="J48" s="2"/>
      <c r="K48" s="6"/>
      <c r="L48" s="2"/>
      <c r="M48" s="2"/>
      <c r="N48" s="83"/>
    </row>
    <row r="49" spans="1:14" x14ac:dyDescent="0.2">
      <c r="A49" s="6"/>
      <c r="B49" s="6"/>
      <c r="C49" s="2"/>
      <c r="D49" s="2"/>
      <c r="E49" s="6"/>
      <c r="F49" s="2"/>
      <c r="G49" s="2"/>
      <c r="H49" s="6">
        <f>+ΗΜΕΡΟΛΟΓΙΟ!E48</f>
        <v>413000</v>
      </c>
      <c r="I49" s="2"/>
      <c r="J49" s="2"/>
      <c r="K49" s="6"/>
      <c r="L49" s="2"/>
      <c r="M49" s="2"/>
      <c r="N49" s="83"/>
    </row>
    <row r="50" spans="1:14" x14ac:dyDescent="0.2">
      <c r="A50" s="6"/>
      <c r="B50" s="5"/>
      <c r="C50" s="2"/>
      <c r="D50" s="2"/>
      <c r="E50" s="5"/>
      <c r="F50" s="2"/>
      <c r="G50" s="8"/>
      <c r="H50" s="6"/>
      <c r="I50" s="2"/>
      <c r="J50" s="8"/>
      <c r="K50" s="6"/>
      <c r="L50" s="2"/>
      <c r="M50" s="8"/>
      <c r="N50" s="83"/>
    </row>
    <row r="51" spans="1:14" x14ac:dyDescent="0.2">
      <c r="A51" s="6"/>
      <c r="B51" s="6">
        <f>+B48+B47</f>
        <v>36000</v>
      </c>
      <c r="C51" s="2"/>
      <c r="D51" s="2"/>
      <c r="E51" s="6">
        <f>+E48+E47</f>
        <v>32000</v>
      </c>
      <c r="F51" s="2"/>
      <c r="G51" s="2">
        <f>+G48+G47</f>
        <v>413000</v>
      </c>
      <c r="H51" s="6"/>
      <c r="I51" s="2"/>
      <c r="J51" s="2">
        <f>+J48+J47</f>
        <v>122000</v>
      </c>
      <c r="K51" s="6">
        <f>+ΗΜΕΡΟΛΟΓΙΟ!E49</f>
        <v>122000</v>
      </c>
      <c r="L51" s="2"/>
      <c r="M51" s="2">
        <f>+M47</f>
        <v>72000</v>
      </c>
      <c r="N51" s="83">
        <f>+ΗΜΕΡΟΛΟΓΙΟ!E50</f>
        <v>72000</v>
      </c>
    </row>
    <row r="52" spans="1:14" x14ac:dyDescent="0.2">
      <c r="A52" s="6"/>
      <c r="B52" s="6"/>
      <c r="C52" s="2"/>
      <c r="D52" s="2"/>
      <c r="E52" s="6"/>
      <c r="F52" s="2"/>
      <c r="G52" s="2"/>
      <c r="H52" s="6"/>
      <c r="I52" s="2"/>
      <c r="J52" s="2"/>
      <c r="K52" s="6"/>
      <c r="L52" s="2"/>
      <c r="M52" s="2"/>
      <c r="N52" s="83"/>
    </row>
    <row r="53" spans="1:14" x14ac:dyDescent="0.2">
      <c r="A53" s="6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7"/>
    </row>
    <row r="54" spans="1:14" x14ac:dyDescent="0.2">
      <c r="A54" s="194" t="str">
        <f>+ΘΕΜΑΤΑ!D13</f>
        <v>64.02</v>
      </c>
      <c r="B54" s="195"/>
      <c r="C54" s="2"/>
      <c r="D54" s="195" t="str">
        <f>+ΘΕΜΑΤΑ!D14</f>
        <v>64.07</v>
      </c>
      <c r="E54" s="195"/>
      <c r="F54" s="2"/>
      <c r="G54" s="195" t="str">
        <f>+ΘΕΜΑΤΑ!D15</f>
        <v>64.10</v>
      </c>
      <c r="H54" s="195"/>
      <c r="I54" s="2"/>
      <c r="J54" s="195" t="str">
        <f>+ΘΕΜΑΤΑ!D16</f>
        <v>64.08</v>
      </c>
      <c r="K54" s="195"/>
      <c r="L54" s="2"/>
      <c r="M54" s="195" t="str">
        <f>+ΘΕΜΑΤΑ!D17</f>
        <v>64.12</v>
      </c>
      <c r="N54" s="196"/>
    </row>
    <row r="55" spans="1:14" x14ac:dyDescent="0.2">
      <c r="A55" s="170">
        <f>+ΘΕΜΑΤΑ!F13</f>
        <v>34000</v>
      </c>
      <c r="B55" s="85"/>
      <c r="C55" s="2"/>
      <c r="D55" s="172">
        <f>+ΘΕΜΑΤΑ!F14</f>
        <v>84000</v>
      </c>
      <c r="E55" s="85"/>
      <c r="F55" s="2"/>
      <c r="G55" s="172">
        <f>+ΘΕΜΑΤΑ!F15</f>
        <v>134000</v>
      </c>
      <c r="H55" s="85"/>
      <c r="I55" s="2"/>
      <c r="J55" s="172">
        <f>+ΘΕΜΑΤΑ!F16</f>
        <v>16000</v>
      </c>
      <c r="K55" s="85"/>
      <c r="L55" s="2"/>
      <c r="M55" s="172">
        <f>+ΘΕΜΑΤΑ!F17</f>
        <v>47000</v>
      </c>
      <c r="N55" s="88"/>
    </row>
    <row r="56" spans="1:14" x14ac:dyDescent="0.2">
      <c r="A56" s="6"/>
      <c r="B56" s="6"/>
      <c r="C56" s="2"/>
      <c r="D56" s="2"/>
      <c r="E56" s="6"/>
      <c r="F56" s="2"/>
      <c r="G56" s="2"/>
      <c r="H56" s="6"/>
      <c r="I56" s="2"/>
      <c r="J56" s="2"/>
      <c r="K56" s="6"/>
      <c r="L56" s="2"/>
      <c r="M56" s="2"/>
      <c r="N56" s="83"/>
    </row>
    <row r="57" spans="1:14" x14ac:dyDescent="0.2">
      <c r="A57" s="6"/>
      <c r="B57" s="6"/>
      <c r="C57" s="2"/>
      <c r="D57" s="2"/>
      <c r="E57" s="6"/>
      <c r="F57" s="2"/>
      <c r="G57" s="2"/>
      <c r="H57" s="6"/>
      <c r="I57" s="2"/>
      <c r="J57" s="2"/>
      <c r="K57" s="6"/>
      <c r="L57" s="2"/>
      <c r="M57" s="2"/>
      <c r="N57" s="83"/>
    </row>
    <row r="58" spans="1:14" x14ac:dyDescent="0.2">
      <c r="A58" s="6"/>
      <c r="B58" s="6"/>
      <c r="C58" s="2"/>
      <c r="D58" s="2"/>
      <c r="E58" s="6"/>
      <c r="F58" s="2"/>
      <c r="G58" s="2"/>
      <c r="H58" s="6"/>
      <c r="I58" s="2"/>
      <c r="J58" s="2"/>
      <c r="K58" s="6"/>
      <c r="L58" s="2"/>
      <c r="M58" s="2"/>
      <c r="N58" s="83"/>
    </row>
    <row r="59" spans="1:14" x14ac:dyDescent="0.2">
      <c r="A59" s="89"/>
      <c r="B59" s="6"/>
      <c r="C59" s="2"/>
      <c r="D59" s="8"/>
      <c r="E59" s="6"/>
      <c r="F59" s="2"/>
      <c r="G59" s="8"/>
      <c r="H59" s="6"/>
      <c r="I59" s="2"/>
      <c r="J59" s="8"/>
      <c r="K59" s="6"/>
      <c r="L59" s="2"/>
      <c r="M59" s="8"/>
      <c r="N59" s="83"/>
    </row>
    <row r="60" spans="1:14" x14ac:dyDescent="0.2">
      <c r="A60" s="6">
        <f>+A56+A55</f>
        <v>34000</v>
      </c>
      <c r="B60" s="6">
        <f>+ΗΜΕΡΟΛΟΓΙΟ!E51</f>
        <v>34000</v>
      </c>
      <c r="C60" s="2"/>
      <c r="D60" s="2">
        <f>+D55</f>
        <v>84000</v>
      </c>
      <c r="E60" s="6">
        <f>+ΗΜΕΡΟΛΟΓΙΟ!E52</f>
        <v>84000</v>
      </c>
      <c r="F60" s="2"/>
      <c r="G60" s="2">
        <f>+G55</f>
        <v>134000</v>
      </c>
      <c r="H60" s="6">
        <f>+ΗΜΕΡΟΛΟΓΙΟ!E53</f>
        <v>134000</v>
      </c>
      <c r="I60" s="2"/>
      <c r="J60" s="2">
        <f>+J55</f>
        <v>16000</v>
      </c>
      <c r="K60" s="6">
        <f>+ΗΜΕΡΟΛΟΓΙΟ!E54</f>
        <v>16000</v>
      </c>
      <c r="L60" s="2"/>
      <c r="M60" s="2">
        <f>+M55</f>
        <v>47000</v>
      </c>
      <c r="N60" s="83">
        <f>+ΗΜΕΡΟΛΟΓΙΟ!E55</f>
        <v>47000</v>
      </c>
    </row>
    <row r="61" spans="1:14" x14ac:dyDescent="0.2">
      <c r="A61" s="6"/>
      <c r="B61" s="6"/>
      <c r="C61" s="2"/>
      <c r="D61" s="2"/>
      <c r="E61" s="6"/>
      <c r="F61" s="2"/>
      <c r="G61" s="2"/>
      <c r="H61" s="6"/>
      <c r="I61" s="2"/>
      <c r="J61" s="2"/>
      <c r="K61" s="6"/>
      <c r="L61" s="2"/>
      <c r="M61" s="2"/>
      <c r="N61" s="83"/>
    </row>
    <row r="62" spans="1:14" x14ac:dyDescent="0.2">
      <c r="A62" s="6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7"/>
    </row>
    <row r="63" spans="1:14" x14ac:dyDescent="0.2">
      <c r="A63" s="194" t="str">
        <f>+ΘΕΜΑΤΑ!D18</f>
        <v>65.01</v>
      </c>
      <c r="B63" s="195"/>
      <c r="C63" s="2"/>
      <c r="D63" s="195" t="str">
        <f>+ΘΕΜΑΤΑ!D19</f>
        <v>70.01</v>
      </c>
      <c r="E63" s="195"/>
      <c r="F63" s="2"/>
      <c r="G63" s="195" t="str">
        <f>+ΘΕΜΑΤΑ!D20</f>
        <v>70.07</v>
      </c>
      <c r="H63" s="195"/>
      <c r="I63" s="2"/>
      <c r="J63" s="195" t="str">
        <f>+ΘΕΜΑΤΑ!D21</f>
        <v>72.04</v>
      </c>
      <c r="K63" s="195"/>
      <c r="L63" s="2"/>
      <c r="M63" s="195">
        <f>+ΘΕΜΑΤΑ!D22</f>
        <v>0</v>
      </c>
      <c r="N63" s="196"/>
    </row>
    <row r="64" spans="1:14" x14ac:dyDescent="0.2">
      <c r="A64" s="170">
        <f>+ΘΕΜΑΤΑ!F18</f>
        <v>29000</v>
      </c>
      <c r="B64" s="85"/>
      <c r="C64" s="2"/>
      <c r="D64" s="2">
        <f>+ΗΜΕΡΟΛΟΓΙΟ!D37</f>
        <v>4151000</v>
      </c>
      <c r="E64" s="173">
        <f>+ΘΕΜΑΤΑ!F19</f>
        <v>3851000</v>
      </c>
      <c r="F64" s="2"/>
      <c r="G64" s="2"/>
      <c r="H64" s="173">
        <f>+ΘΕΜΑΤΑ!F20</f>
        <v>123000</v>
      </c>
      <c r="I64" s="2"/>
      <c r="J64" s="2"/>
      <c r="K64" s="173">
        <f>+ΘΕΜΑΤΑ!F21</f>
        <v>22000</v>
      </c>
      <c r="L64" s="2"/>
      <c r="M64" s="2">
        <f>+ΘΕΜΑΤΑ!F22</f>
        <v>0</v>
      </c>
      <c r="N64" s="88"/>
    </row>
    <row r="65" spans="1:14" x14ac:dyDescent="0.2">
      <c r="A65" s="182"/>
      <c r="B65" s="6"/>
      <c r="C65" s="2"/>
      <c r="D65" s="2"/>
      <c r="E65" s="182">
        <f>+ΗΜΕΡΟΛΟΓΙΟ!E9</f>
        <v>300000</v>
      </c>
      <c r="F65" s="2"/>
      <c r="G65" s="2"/>
      <c r="H65" s="6"/>
      <c r="I65" s="2"/>
      <c r="J65" s="2"/>
      <c r="K65" s="6"/>
      <c r="L65" s="2"/>
      <c r="M65" s="2"/>
      <c r="N65" s="83"/>
    </row>
    <row r="66" spans="1:14" x14ac:dyDescent="0.2">
      <c r="A66" s="6"/>
      <c r="B66" s="6"/>
      <c r="C66" s="2"/>
      <c r="D66" s="2"/>
      <c r="E66" s="6"/>
      <c r="F66" s="2"/>
      <c r="G66" s="2"/>
      <c r="H66" s="6"/>
      <c r="I66" s="2"/>
      <c r="J66" s="2"/>
      <c r="K66" s="6"/>
      <c r="L66" s="2"/>
      <c r="M66" s="2"/>
      <c r="N66" s="83"/>
    </row>
    <row r="67" spans="1:14" x14ac:dyDescent="0.2">
      <c r="A67" s="89"/>
      <c r="B67" s="6"/>
      <c r="C67" s="2"/>
      <c r="D67" s="2"/>
      <c r="E67" s="5"/>
      <c r="F67" s="2"/>
      <c r="G67" s="2"/>
      <c r="H67" s="6"/>
      <c r="I67" s="2"/>
      <c r="J67" s="2"/>
      <c r="K67" s="6"/>
      <c r="L67" s="2"/>
      <c r="M67" s="2"/>
      <c r="N67" s="83"/>
    </row>
    <row r="68" spans="1:14" x14ac:dyDescent="0.2">
      <c r="A68" s="6">
        <f>A64+A65</f>
        <v>29000</v>
      </c>
      <c r="B68" s="6">
        <f>+ΗΜΕΡΟΛΟΓΙΟ!E56</f>
        <v>29000</v>
      </c>
      <c r="C68" s="2"/>
      <c r="D68" s="2"/>
      <c r="E68" s="6">
        <f>+E64+E65</f>
        <v>4151000</v>
      </c>
      <c r="F68" s="2"/>
      <c r="G68" s="2">
        <f>+ΗΜΕΡΟΛΟΓΙΟ!D43</f>
        <v>123000</v>
      </c>
      <c r="H68" s="5"/>
      <c r="I68" s="2"/>
      <c r="J68" s="2">
        <f>+ΗΜΕΡΟΛΟΓΙΟ!D44</f>
        <v>22000</v>
      </c>
      <c r="K68" s="5"/>
      <c r="L68" s="2"/>
      <c r="M68" s="8"/>
      <c r="N68" s="83"/>
    </row>
    <row r="69" spans="1:14" x14ac:dyDescent="0.2">
      <c r="A69" s="6"/>
      <c r="B69" s="6"/>
      <c r="C69" s="2"/>
      <c r="D69" s="2"/>
      <c r="E69" s="6"/>
      <c r="F69" s="2"/>
      <c r="G69" s="2"/>
      <c r="H69" s="6"/>
      <c r="I69" s="2"/>
      <c r="J69" s="2"/>
      <c r="K69" s="6"/>
      <c r="L69" s="2"/>
      <c r="M69" s="2">
        <f>+M64</f>
        <v>0</v>
      </c>
      <c r="N69" s="83"/>
    </row>
    <row r="70" spans="1:14" x14ac:dyDescent="0.2">
      <c r="A70" s="6"/>
      <c r="B70" s="6"/>
      <c r="C70" s="2"/>
      <c r="D70" s="2"/>
      <c r="E70" s="6"/>
      <c r="F70" s="2"/>
      <c r="G70" s="2"/>
      <c r="H70" s="6"/>
      <c r="I70" s="2"/>
      <c r="J70" s="2"/>
      <c r="K70" s="6"/>
      <c r="L70" s="2"/>
      <c r="M70" s="2"/>
      <c r="N70" s="83"/>
    </row>
    <row r="71" spans="1:14" x14ac:dyDescent="0.2">
      <c r="A71" s="6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7"/>
    </row>
    <row r="72" spans="1:14" x14ac:dyDescent="0.2">
      <c r="A72" s="194">
        <f>+ΘΕΜΑΤΑ!D23</f>
        <v>0</v>
      </c>
      <c r="B72" s="195"/>
      <c r="C72" s="2"/>
      <c r="D72" s="195" t="s">
        <v>99</v>
      </c>
      <c r="E72" s="195"/>
      <c r="F72" s="2"/>
      <c r="G72" s="195" t="s">
        <v>93</v>
      </c>
      <c r="H72" s="195"/>
      <c r="I72" s="2"/>
      <c r="J72" s="195" t="s">
        <v>327</v>
      </c>
      <c r="K72" s="195"/>
      <c r="L72" s="2"/>
      <c r="M72" s="195" t="s">
        <v>88</v>
      </c>
      <c r="N72" s="196"/>
    </row>
    <row r="73" spans="1:14" x14ac:dyDescent="0.2">
      <c r="A73" s="6"/>
      <c r="B73" s="85">
        <f>+ΘΕΜΑΤΑ!F23</f>
        <v>0</v>
      </c>
      <c r="C73" s="2"/>
      <c r="D73" s="179">
        <f>+ΗΜΕΡΟΛΟΓΙΟ!D12</f>
        <v>14877.368086529043</v>
      </c>
      <c r="E73" s="85"/>
      <c r="F73" s="2"/>
      <c r="G73" s="179">
        <f>+ΗΜΕΡΟΛΟΓΙΟ!D15</f>
        <v>11759.998799999999</v>
      </c>
      <c r="H73" s="85"/>
      <c r="I73" s="2"/>
      <c r="J73" s="179">
        <f>+ΗΜΕΡΟΛΟΓΙΟ!D18</f>
        <v>16400</v>
      </c>
      <c r="K73" s="85"/>
      <c r="L73" s="2"/>
      <c r="M73" s="179">
        <f>+ΗΜΕΡΟΛΟΓΙΟ!D21</f>
        <v>24999.998000000003</v>
      </c>
      <c r="N73" s="88"/>
    </row>
    <row r="74" spans="1:14" x14ac:dyDescent="0.2">
      <c r="A74" s="6"/>
      <c r="B74" s="6"/>
      <c r="C74" s="2"/>
      <c r="D74" s="2"/>
      <c r="E74" s="6"/>
      <c r="F74" s="2"/>
      <c r="G74" s="2"/>
      <c r="H74" s="6"/>
      <c r="I74" s="2"/>
      <c r="J74" s="2"/>
      <c r="K74" s="6"/>
      <c r="L74" s="2"/>
      <c r="M74" s="2"/>
      <c r="N74" s="83"/>
    </row>
    <row r="75" spans="1:14" x14ac:dyDescent="0.2">
      <c r="A75" s="6"/>
      <c r="B75" s="6"/>
      <c r="C75" s="2"/>
      <c r="D75" s="2"/>
      <c r="E75" s="6"/>
      <c r="F75" s="2"/>
      <c r="G75" s="2"/>
      <c r="H75" s="6"/>
      <c r="I75" s="2"/>
      <c r="J75" s="2"/>
      <c r="K75" s="6"/>
      <c r="L75" s="2"/>
      <c r="M75" s="2"/>
      <c r="N75" s="83"/>
    </row>
    <row r="76" spans="1:14" x14ac:dyDescent="0.2">
      <c r="A76" s="6"/>
      <c r="B76" s="6"/>
      <c r="C76" s="2"/>
      <c r="D76" s="2"/>
      <c r="E76" s="6"/>
      <c r="F76" s="2"/>
      <c r="G76" s="2"/>
      <c r="H76" s="6"/>
      <c r="I76" s="2"/>
      <c r="J76" s="2"/>
      <c r="K76" s="6"/>
      <c r="L76" s="2"/>
      <c r="M76" s="2"/>
      <c r="N76" s="83"/>
    </row>
    <row r="77" spans="1:14" x14ac:dyDescent="0.2">
      <c r="A77" s="6"/>
      <c r="B77" s="5"/>
      <c r="C77" s="2"/>
      <c r="D77" s="8"/>
      <c r="E77" s="6"/>
      <c r="F77" s="2"/>
      <c r="G77" s="8"/>
      <c r="H77" s="6"/>
      <c r="I77" s="2"/>
      <c r="J77" s="8"/>
      <c r="K77" s="6"/>
      <c r="L77" s="2"/>
      <c r="M77" s="8"/>
      <c r="N77" s="83"/>
    </row>
    <row r="78" spans="1:14" x14ac:dyDescent="0.2">
      <c r="A78" s="6"/>
      <c r="B78" s="6">
        <f>+B73</f>
        <v>0</v>
      </c>
      <c r="C78" s="2"/>
      <c r="D78" s="2">
        <f>+D73</f>
        <v>14877.368086529043</v>
      </c>
      <c r="E78" s="6">
        <f>+ΗΜΕΡΟΛΟΓΙΟ!E57</f>
        <v>14877.368086529043</v>
      </c>
      <c r="F78" s="2"/>
      <c r="G78" s="2">
        <f>+G73</f>
        <v>11759.998799999999</v>
      </c>
      <c r="H78" s="6">
        <f>+ΗΜΕΡΟΛΟΓΙΟ!E58</f>
        <v>11759.998799999999</v>
      </c>
      <c r="I78" s="2"/>
      <c r="J78" s="2">
        <f>+J73</f>
        <v>16400</v>
      </c>
      <c r="K78" s="6">
        <f>+ΗΜΕΡΟΛΟΓΙΟ!E59</f>
        <v>16400</v>
      </c>
      <c r="L78" s="2"/>
      <c r="M78" s="2">
        <f>+M73</f>
        <v>24999.998000000003</v>
      </c>
      <c r="N78" s="83">
        <f>+ΗΜΕΡΟΛΟΓΙΟ!E60</f>
        <v>24999.998000000003</v>
      </c>
    </row>
    <row r="79" spans="1:14" x14ac:dyDescent="0.2">
      <c r="A79" s="6"/>
      <c r="B79" s="6"/>
      <c r="C79" s="2"/>
      <c r="D79" s="2"/>
      <c r="E79" s="6"/>
      <c r="F79" s="2"/>
      <c r="G79" s="2"/>
      <c r="H79" s="6"/>
      <c r="I79" s="2"/>
      <c r="J79" s="2"/>
      <c r="K79" s="6"/>
      <c r="L79" s="2"/>
      <c r="M79" s="2"/>
      <c r="N79" s="83"/>
    </row>
    <row r="80" spans="1:14" x14ac:dyDescent="0.2">
      <c r="A80" s="6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7"/>
    </row>
    <row r="81" spans="1:14" x14ac:dyDescent="0.2">
      <c r="A81" s="194" t="s">
        <v>85</v>
      </c>
      <c r="B81" s="195"/>
      <c r="C81" s="2"/>
      <c r="D81" s="195"/>
      <c r="E81" s="195"/>
      <c r="F81" s="2"/>
      <c r="G81" s="195"/>
      <c r="H81" s="195"/>
      <c r="I81" s="2"/>
      <c r="J81" s="195"/>
      <c r="K81" s="195"/>
      <c r="L81" s="2"/>
      <c r="M81" s="195"/>
      <c r="N81" s="196"/>
    </row>
    <row r="82" spans="1:14" x14ac:dyDescent="0.2">
      <c r="A82" s="182">
        <f>+ΗΜΕΡΟΛΟΓΙΟ!D24</f>
        <v>7000.0000000000146</v>
      </c>
      <c r="B82" s="85"/>
      <c r="C82" s="2"/>
      <c r="D82" s="2"/>
      <c r="E82" s="85"/>
      <c r="F82" s="2"/>
      <c r="G82" s="2"/>
      <c r="H82" s="85"/>
      <c r="I82" s="2"/>
      <c r="J82" s="86"/>
      <c r="K82" s="4"/>
      <c r="L82" s="2"/>
      <c r="M82" s="2"/>
      <c r="N82" s="88"/>
    </row>
    <row r="83" spans="1:14" x14ac:dyDescent="0.2">
      <c r="A83" s="6"/>
      <c r="B83" s="6"/>
      <c r="C83" s="2"/>
      <c r="D83" s="2"/>
      <c r="E83" s="6"/>
      <c r="F83" s="2"/>
      <c r="G83" s="2"/>
      <c r="H83" s="6"/>
      <c r="I83" s="2"/>
      <c r="J83" s="7"/>
      <c r="K83" s="2"/>
      <c r="L83" s="2"/>
      <c r="M83" s="2"/>
      <c r="N83" s="83"/>
    </row>
    <row r="84" spans="1:14" x14ac:dyDescent="0.2">
      <c r="A84" s="6"/>
      <c r="B84" s="6"/>
      <c r="C84" s="2"/>
      <c r="D84" s="2"/>
      <c r="E84" s="6"/>
      <c r="F84" s="2"/>
      <c r="G84" s="2"/>
      <c r="H84" s="6"/>
      <c r="I84" s="2"/>
      <c r="J84" s="7"/>
      <c r="K84" s="2"/>
      <c r="L84" s="2"/>
      <c r="M84" s="2"/>
      <c r="N84" s="83"/>
    </row>
    <row r="85" spans="1:14" x14ac:dyDescent="0.2">
      <c r="A85" s="89"/>
      <c r="B85" s="6"/>
      <c r="C85" s="2"/>
      <c r="D85" s="8"/>
      <c r="E85" s="6"/>
      <c r="F85" s="2"/>
      <c r="G85" s="8"/>
      <c r="H85" s="6"/>
      <c r="I85" s="2"/>
      <c r="J85" s="8"/>
      <c r="K85" s="2"/>
      <c r="L85" s="2"/>
      <c r="M85" s="8"/>
      <c r="N85" s="83"/>
    </row>
    <row r="86" spans="1:14" x14ac:dyDescent="0.2">
      <c r="A86" s="6">
        <f>+A82</f>
        <v>7000.0000000000146</v>
      </c>
      <c r="B86" s="6">
        <f>+ΗΜΕΡΟΛΟΓΙΟ!E61</f>
        <v>7000.0000000000146</v>
      </c>
      <c r="C86" s="2"/>
      <c r="D86" s="2"/>
      <c r="E86" s="6"/>
      <c r="F86" s="2"/>
      <c r="G86" s="2"/>
      <c r="H86" s="6"/>
      <c r="I86" s="2"/>
      <c r="J86" s="2"/>
      <c r="K86" s="6"/>
      <c r="L86" s="2"/>
      <c r="M86" s="2"/>
      <c r="N86" s="83"/>
    </row>
    <row r="87" spans="1:14" x14ac:dyDescent="0.2">
      <c r="A87" s="6"/>
      <c r="B87" s="6"/>
      <c r="C87" s="2"/>
      <c r="D87" s="2"/>
      <c r="E87" s="6"/>
      <c r="F87" s="2"/>
      <c r="G87" s="2"/>
      <c r="H87" s="6"/>
      <c r="I87" s="2"/>
      <c r="J87" s="2"/>
      <c r="K87" s="6"/>
      <c r="L87" s="2"/>
      <c r="M87" s="2"/>
      <c r="N87" s="83"/>
    </row>
    <row r="88" spans="1:14" x14ac:dyDescent="0.2">
      <c r="A88" s="6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7"/>
    </row>
    <row r="89" spans="1:14" x14ac:dyDescent="0.2">
      <c r="A89" s="194"/>
      <c r="B89" s="195"/>
      <c r="C89" s="2"/>
      <c r="D89" s="195"/>
      <c r="E89" s="195"/>
      <c r="F89" s="2"/>
      <c r="G89" s="195" t="s">
        <v>331</v>
      </c>
      <c r="H89" s="195"/>
      <c r="I89" s="2"/>
      <c r="J89" s="195" t="s">
        <v>330</v>
      </c>
      <c r="K89" s="195"/>
      <c r="L89" s="2"/>
      <c r="M89" s="195" t="s">
        <v>332</v>
      </c>
      <c r="N89" s="196"/>
    </row>
    <row r="90" spans="1:14" x14ac:dyDescent="0.2">
      <c r="A90" s="6"/>
      <c r="B90" s="85"/>
      <c r="C90" s="2"/>
      <c r="D90" s="2"/>
      <c r="E90" s="85"/>
      <c r="F90" s="2"/>
      <c r="G90" s="2"/>
      <c r="H90" s="85"/>
      <c r="I90" s="2"/>
      <c r="J90" s="2">
        <f>+ΗΜΕΡΟΛΟΓΙΟ!D34</f>
        <v>3109999.9999999995</v>
      </c>
      <c r="K90" s="85">
        <f>+ΗΜΕΡΟΛΟΓΙΟ!E38</f>
        <v>4151000</v>
      </c>
      <c r="L90" s="2"/>
      <c r="M90" s="2">
        <f>+ΗΜΕΡΟΛΟΓΙΟ!D47</f>
        <v>1026037.364886529</v>
      </c>
      <c r="N90" s="88">
        <f>+ΗΜΕΡΟΛΟΓΙΟ!E41</f>
        <v>1041000.0000000005</v>
      </c>
    </row>
    <row r="91" spans="1:14" x14ac:dyDescent="0.2">
      <c r="A91" s="6"/>
      <c r="B91" s="6"/>
      <c r="C91" s="2"/>
      <c r="D91" s="2"/>
      <c r="E91" s="6"/>
      <c r="F91" s="2"/>
      <c r="G91" s="179">
        <f>+ΗΜΕΡΟΛΟΓΙΟ!D27</f>
        <v>3529999.9999999995</v>
      </c>
      <c r="I91" s="2"/>
      <c r="J91" s="2"/>
      <c r="K91" s="6"/>
      <c r="L91" s="2"/>
      <c r="M91" s="2"/>
      <c r="N91" s="83">
        <f>ΗΜΕΡΟΛΟΓΙΟ!E45</f>
        <v>145000</v>
      </c>
    </row>
    <row r="92" spans="1:14" x14ac:dyDescent="0.2">
      <c r="A92" s="6"/>
      <c r="B92" s="6"/>
      <c r="C92" s="2"/>
      <c r="D92" s="2"/>
      <c r="E92" s="6"/>
      <c r="F92" s="2"/>
      <c r="G92" s="2"/>
      <c r="H92" s="182">
        <f>ΗΜΕΡΟΛΟΓΙΟ!E32</f>
        <v>420000</v>
      </c>
      <c r="I92" s="2"/>
      <c r="J92" s="2"/>
      <c r="K92" s="6"/>
      <c r="L92" s="2"/>
      <c r="M92" s="2"/>
      <c r="N92" s="83"/>
    </row>
    <row r="93" spans="1:14" x14ac:dyDescent="0.2">
      <c r="A93" s="6"/>
      <c r="B93" s="5"/>
      <c r="C93" s="2"/>
      <c r="D93" s="2"/>
      <c r="E93" s="5"/>
      <c r="F93" s="2"/>
      <c r="G93" s="8"/>
      <c r="I93" s="2"/>
      <c r="K93" s="5"/>
      <c r="L93" s="2"/>
      <c r="M93" s="2"/>
      <c r="N93" s="83"/>
    </row>
    <row r="94" spans="1:14" x14ac:dyDescent="0.2">
      <c r="A94" s="6"/>
      <c r="B94" s="6"/>
      <c r="C94" s="2"/>
      <c r="D94" s="2"/>
      <c r="E94" s="6"/>
      <c r="F94" s="2"/>
      <c r="G94" s="2">
        <f>G91-H92</f>
        <v>3109999.9999999995</v>
      </c>
      <c r="H94" s="6">
        <f>+ΗΜΕΡΟΛΟΓΙΟ!E35</f>
        <v>3109999.9999999995</v>
      </c>
      <c r="I94" s="2"/>
      <c r="J94" s="2">
        <f>+ΗΜΕΡΟΛΟΓΙΟ!D40</f>
        <v>1041000.0000000005</v>
      </c>
      <c r="K94" s="6">
        <f>+K90-J90</f>
        <v>1041000.0000000005</v>
      </c>
      <c r="L94" s="2"/>
      <c r="M94" s="2"/>
      <c r="N94" s="83"/>
    </row>
    <row r="95" spans="1:14" x14ac:dyDescent="0.2">
      <c r="A95" s="6"/>
      <c r="B95" s="6"/>
      <c r="C95" s="2"/>
      <c r="D95" s="2"/>
      <c r="E95" s="6"/>
      <c r="F95" s="2"/>
      <c r="G95" s="2"/>
      <c r="H95" s="6"/>
      <c r="I95" s="2"/>
      <c r="J95" s="2"/>
      <c r="K95" s="6"/>
      <c r="L95" s="2"/>
      <c r="N95" s="89">
        <f>+N91+N90</f>
        <v>1186000.0000000005</v>
      </c>
    </row>
    <row r="96" spans="1:14" x14ac:dyDescent="0.2">
      <c r="A96" s="6"/>
      <c r="B96" s="6"/>
      <c r="C96" s="2"/>
      <c r="D96" s="2"/>
      <c r="E96" s="6"/>
      <c r="F96" s="2"/>
      <c r="G96" s="2"/>
      <c r="H96" s="6"/>
      <c r="I96" s="2"/>
      <c r="J96" s="2"/>
      <c r="K96" s="6"/>
      <c r="L96" s="2"/>
      <c r="M96" s="2">
        <f>+ΗΜΕΡΟΛΟΓΙΟ!D63</f>
        <v>159962.63511347142</v>
      </c>
      <c r="N96" s="83">
        <f>+N95-M90</f>
        <v>159962.63511347142</v>
      </c>
    </row>
    <row r="97" spans="1:18" x14ac:dyDescent="0.2">
      <c r="A97" s="6"/>
      <c r="B97" s="6"/>
      <c r="C97" s="2"/>
      <c r="D97" s="2"/>
      <c r="E97" s="6"/>
      <c r="F97" s="2"/>
      <c r="G97" s="2"/>
      <c r="H97" s="6"/>
      <c r="I97" s="2"/>
      <c r="J97" s="2"/>
      <c r="K97" s="6"/>
      <c r="L97" s="2"/>
      <c r="M97" s="2"/>
      <c r="N97" s="83"/>
      <c r="R97" s="6"/>
    </row>
    <row r="98" spans="1:18" x14ac:dyDescent="0.2">
      <c r="A98" s="6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7"/>
    </row>
    <row r="99" spans="1:18" x14ac:dyDescent="0.2">
      <c r="A99" s="6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7"/>
    </row>
    <row r="100" spans="1:18" x14ac:dyDescent="0.2">
      <c r="A100" s="6"/>
      <c r="B100" s="2"/>
      <c r="C100" s="2"/>
      <c r="D100" s="2"/>
      <c r="E100" s="2"/>
      <c r="F100" s="195"/>
      <c r="G100" s="195"/>
      <c r="H100" s="2"/>
      <c r="I100" s="2"/>
      <c r="J100" s="2"/>
      <c r="K100" s="2"/>
      <c r="L100" s="2"/>
      <c r="M100" s="2"/>
      <c r="N100" s="7"/>
    </row>
    <row r="101" spans="1:18" x14ac:dyDescent="0.2">
      <c r="A101" s="6"/>
      <c r="B101" s="2"/>
      <c r="C101" s="2"/>
      <c r="D101" s="2"/>
      <c r="E101" s="2"/>
      <c r="F101" s="2"/>
      <c r="G101" s="85"/>
      <c r="H101" s="2"/>
      <c r="I101" s="2"/>
      <c r="J101" s="2"/>
      <c r="K101" s="2"/>
      <c r="L101" s="2"/>
      <c r="M101" s="2"/>
      <c r="N101" s="7"/>
    </row>
    <row r="102" spans="1:18" x14ac:dyDescent="0.2">
      <c r="A102" s="6"/>
      <c r="B102" s="2"/>
      <c r="C102" s="2"/>
      <c r="D102" s="2"/>
      <c r="E102" s="2"/>
      <c r="F102" s="2"/>
      <c r="G102" s="6"/>
      <c r="H102" s="2"/>
      <c r="I102" s="2"/>
      <c r="J102" s="2"/>
      <c r="K102" s="2"/>
      <c r="L102" s="2"/>
      <c r="M102" s="2"/>
      <c r="N102" s="7"/>
    </row>
    <row r="103" spans="1:18" x14ac:dyDescent="0.2">
      <c r="A103" s="6"/>
      <c r="B103" s="2"/>
      <c r="C103" s="2"/>
      <c r="D103" s="2"/>
      <c r="E103" s="2"/>
      <c r="F103" s="2"/>
      <c r="G103" s="6"/>
      <c r="H103" s="2"/>
      <c r="I103" s="2"/>
      <c r="J103" s="2"/>
      <c r="K103" s="2"/>
      <c r="L103" s="2"/>
      <c r="M103" s="2"/>
      <c r="N103" s="7"/>
    </row>
    <row r="104" spans="1:18" x14ac:dyDescent="0.2">
      <c r="A104" s="6"/>
      <c r="B104" s="2"/>
      <c r="C104" s="2"/>
      <c r="D104" s="2"/>
      <c r="E104" s="2"/>
      <c r="F104" s="2"/>
      <c r="G104" s="5"/>
      <c r="H104" s="2"/>
      <c r="I104" s="2"/>
      <c r="J104" s="2"/>
      <c r="K104" s="2"/>
      <c r="L104" s="2"/>
      <c r="M104" s="2"/>
      <c r="N104" s="7"/>
    </row>
    <row r="105" spans="1:18" x14ac:dyDescent="0.2">
      <c r="A105" s="6"/>
      <c r="B105" s="2"/>
      <c r="C105" s="2"/>
      <c r="D105" s="2"/>
      <c r="E105" s="2"/>
      <c r="F105" s="2"/>
      <c r="G105" s="9"/>
      <c r="H105" s="2"/>
      <c r="I105" s="2"/>
      <c r="J105" s="2"/>
      <c r="K105" s="2"/>
      <c r="L105" s="2"/>
      <c r="M105" s="2"/>
      <c r="N105" s="7"/>
    </row>
    <row r="106" spans="1:18" x14ac:dyDescent="0.2">
      <c r="A106" s="6"/>
      <c r="B106" s="2"/>
      <c r="C106" s="2"/>
      <c r="D106" s="2"/>
      <c r="E106" s="2"/>
      <c r="F106" s="2"/>
      <c r="G106" s="6"/>
      <c r="H106" s="2"/>
      <c r="I106" s="2"/>
      <c r="J106" s="2"/>
      <c r="K106" s="2"/>
      <c r="L106" s="2"/>
      <c r="M106" s="2"/>
      <c r="N106" s="7"/>
    </row>
    <row r="107" spans="1:18" x14ac:dyDescent="0.2">
      <c r="A107" s="6"/>
      <c r="B107" s="2"/>
      <c r="C107" s="2"/>
      <c r="D107" s="2"/>
      <c r="E107" s="2"/>
      <c r="F107" s="2"/>
      <c r="G107" s="6"/>
      <c r="H107" s="2"/>
      <c r="I107" s="2"/>
      <c r="J107" s="2"/>
      <c r="K107" s="2"/>
      <c r="L107" s="2"/>
      <c r="M107" s="2"/>
      <c r="N107" s="7"/>
    </row>
    <row r="108" spans="1:18" x14ac:dyDescent="0.2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8"/>
    </row>
  </sheetData>
  <mergeCells count="57">
    <mergeCell ref="A11:B11"/>
    <mergeCell ref="D11:E11"/>
    <mergeCell ref="G11:H11"/>
    <mergeCell ref="J11:K11"/>
    <mergeCell ref="M11:N11"/>
    <mergeCell ref="A2:B2"/>
    <mergeCell ref="D2:E2"/>
    <mergeCell ref="G2:H2"/>
    <mergeCell ref="J2:K2"/>
    <mergeCell ref="M2:N2"/>
    <mergeCell ref="A29:B29"/>
    <mergeCell ref="D29:E29"/>
    <mergeCell ref="G29:H29"/>
    <mergeCell ref="J29:K29"/>
    <mergeCell ref="M29:N29"/>
    <mergeCell ref="A20:B20"/>
    <mergeCell ref="D20:E20"/>
    <mergeCell ref="G20:H20"/>
    <mergeCell ref="J20:K20"/>
    <mergeCell ref="M20:N20"/>
    <mergeCell ref="J63:K63"/>
    <mergeCell ref="M63:N63"/>
    <mergeCell ref="A37:B37"/>
    <mergeCell ref="D37:E37"/>
    <mergeCell ref="G37:H37"/>
    <mergeCell ref="J37:K37"/>
    <mergeCell ref="M37:N37"/>
    <mergeCell ref="A46:B46"/>
    <mergeCell ref="D46:E46"/>
    <mergeCell ref="G46:H46"/>
    <mergeCell ref="J46:K46"/>
    <mergeCell ref="M46:N46"/>
    <mergeCell ref="F100:G100"/>
    <mergeCell ref="A72:B72"/>
    <mergeCell ref="D72:E72"/>
    <mergeCell ref="G72:H72"/>
    <mergeCell ref="J72:K72"/>
    <mergeCell ref="A81:B81"/>
    <mergeCell ref="D81:E81"/>
    <mergeCell ref="G81:H81"/>
    <mergeCell ref="J81:K81"/>
    <mergeCell ref="A1:N1"/>
    <mergeCell ref="A89:B89"/>
    <mergeCell ref="D89:E89"/>
    <mergeCell ref="G89:H89"/>
    <mergeCell ref="J89:K89"/>
    <mergeCell ref="M89:N89"/>
    <mergeCell ref="M81:N81"/>
    <mergeCell ref="A54:B54"/>
    <mergeCell ref="D54:E54"/>
    <mergeCell ref="G54:H54"/>
    <mergeCell ref="M72:N72"/>
    <mergeCell ref="J54:K54"/>
    <mergeCell ref="M54:N54"/>
    <mergeCell ref="A63:B63"/>
    <mergeCell ref="D63:E63"/>
    <mergeCell ref="G63:H63"/>
  </mergeCells>
  <phoneticPr fontId="2" type="noConversion"/>
  <pageMargins left="0.75" right="0.75" top="1" bottom="1" header="0.5" footer="0.5"/>
  <pageSetup paperSize="9" orientation="portrait" verticalDpi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73"/>
  <sheetViews>
    <sheetView showGridLines="0" zoomScale="241" zoomScaleNormal="241" workbookViewId="0">
      <pane ySplit="3" topLeftCell="A32" activePane="bottomLeft" state="frozen"/>
      <selection pane="bottomLeft" activeCell="D34" sqref="D34"/>
    </sheetView>
  </sheetViews>
  <sheetFormatPr defaultColWidth="8.7109375" defaultRowHeight="15.75" x14ac:dyDescent="0.25"/>
  <cols>
    <col min="1" max="1" width="4.7109375" style="151" bestFit="1" customWidth="1"/>
    <col min="2" max="2" width="59.7109375" style="151" bestFit="1" customWidth="1"/>
    <col min="3" max="3" width="15.85546875" style="146" customWidth="1"/>
    <col min="4" max="5" width="13.7109375" style="158" bestFit="1" customWidth="1"/>
    <col min="6" max="6" width="13.7109375" style="151" bestFit="1" customWidth="1"/>
    <col min="7" max="8" width="14.42578125" style="151" bestFit="1" customWidth="1"/>
    <col min="9" max="16384" width="8.7109375" style="151"/>
  </cols>
  <sheetData>
    <row r="2" spans="1:5" x14ac:dyDescent="0.25">
      <c r="A2" s="198" t="s">
        <v>59</v>
      </c>
      <c r="B2" s="198"/>
      <c r="C2" s="198"/>
      <c r="D2" s="198"/>
      <c r="E2" s="198"/>
    </row>
    <row r="3" spans="1:5" x14ac:dyDescent="0.25">
      <c r="A3" s="159" t="s">
        <v>55</v>
      </c>
      <c r="B3" s="197" t="s">
        <v>56</v>
      </c>
      <c r="C3" s="197"/>
      <c r="D3" s="160" t="s">
        <v>57</v>
      </c>
      <c r="E3" s="160" t="s">
        <v>58</v>
      </c>
    </row>
    <row r="4" spans="1:5" x14ac:dyDescent="0.25">
      <c r="B4" s="151" t="str">
        <f>+ΚΑΘΟΛΙΚΟ!G20</f>
        <v>20.02</v>
      </c>
      <c r="D4" s="161">
        <f>+ΥΠΟΛΟΓΙΣΜΟΙ!B5</f>
        <v>300000</v>
      </c>
      <c r="E4" s="161"/>
    </row>
    <row r="5" spans="1:5" x14ac:dyDescent="0.25">
      <c r="B5" s="151" t="str">
        <f>+ΚΑΘΟΛΙΚΟ!M37</f>
        <v>54.02</v>
      </c>
      <c r="D5" s="161">
        <f>+ΥΠΟΛΟΓΙΣΜΟΙ!B6</f>
        <v>72000</v>
      </c>
      <c r="E5" s="161"/>
    </row>
    <row r="6" spans="1:5" x14ac:dyDescent="0.25">
      <c r="C6" s="146" t="str">
        <f>+ΚΑΘΟΛΙΚΟ!D37</f>
        <v>50.01</v>
      </c>
      <c r="D6" s="161"/>
      <c r="E6" s="161">
        <f>+ΥΠΟΛΟΓΙΣΜΟΙ!B7</f>
        <v>372000</v>
      </c>
    </row>
    <row r="7" spans="1:5" ht="16.5" thickBot="1" x14ac:dyDescent="0.3">
      <c r="A7" s="165"/>
      <c r="B7" s="165" t="s">
        <v>64</v>
      </c>
      <c r="C7" s="167"/>
      <c r="D7" s="166"/>
      <c r="E7" s="166"/>
    </row>
    <row r="8" spans="1:5" x14ac:dyDescent="0.25">
      <c r="B8" s="151" t="str">
        <f>+ΚΑΘΟΛΙΚΟ!J20</f>
        <v>30.01</v>
      </c>
      <c r="D8" s="161">
        <f>+ΥΠΟΛΟΓΙΣΜΟΙ!B14</f>
        <v>372000</v>
      </c>
      <c r="E8" s="161"/>
    </row>
    <row r="9" spans="1:5" x14ac:dyDescent="0.25">
      <c r="C9" s="146" t="str">
        <f>+ΚΑΘΟΛΙΚΟ!D63</f>
        <v>70.01</v>
      </c>
      <c r="D9" s="161"/>
      <c r="E9" s="161">
        <f>+ΥΠΟΛΟΓΙΣΜΟΙ!B12</f>
        <v>300000</v>
      </c>
    </row>
    <row r="10" spans="1:5" x14ac:dyDescent="0.25">
      <c r="C10" s="146" t="str">
        <f>+ΚΑΘΟΛΙΚΟ!M37</f>
        <v>54.02</v>
      </c>
      <c r="D10" s="161"/>
      <c r="E10" s="161">
        <f>+ΥΠΟΛΟΓΙΣΜΟΙ!B13</f>
        <v>72000</v>
      </c>
    </row>
    <row r="11" spans="1:5" ht="16.5" thickBot="1" x14ac:dyDescent="0.3">
      <c r="A11" s="165"/>
      <c r="B11" s="165" t="s">
        <v>67</v>
      </c>
      <c r="C11" s="167"/>
      <c r="D11" s="166"/>
      <c r="E11" s="166"/>
    </row>
    <row r="12" spans="1:5" x14ac:dyDescent="0.25">
      <c r="B12" s="151" t="str">
        <f>+ΚΑΘΟΛΙΚΟ!D72</f>
        <v>66.02</v>
      </c>
      <c r="D12" s="161">
        <f>+ΥΠΟΛΟΓΙΣΜΟΙ!B27</f>
        <v>14877.368086529043</v>
      </c>
      <c r="E12" s="161"/>
    </row>
    <row r="13" spans="1:5" x14ac:dyDescent="0.25">
      <c r="C13" s="146" t="str">
        <f>+ΚΑΘΟΛΙΚΟ!B11</f>
        <v>12.02</v>
      </c>
      <c r="D13" s="161"/>
      <c r="E13" s="161">
        <f>+D12</f>
        <v>14877.368086529043</v>
      </c>
    </row>
    <row r="14" spans="1:5" ht="16.5" thickBot="1" x14ac:dyDescent="0.3">
      <c r="A14" s="165"/>
      <c r="B14" s="165" t="s">
        <v>323</v>
      </c>
      <c r="C14" s="167"/>
      <c r="D14" s="166"/>
      <c r="E14" s="166"/>
    </row>
    <row r="15" spans="1:5" x14ac:dyDescent="0.25">
      <c r="B15" s="151" t="str">
        <f>+ΚΑΘΟΛΙΚΟ!G72</f>
        <v>66.04</v>
      </c>
      <c r="D15" s="161">
        <f>+ΥΠΟΛΟΓΙΣΜΟΙ!B33</f>
        <v>11759.998799999999</v>
      </c>
      <c r="E15" s="161"/>
    </row>
    <row r="16" spans="1:5" x14ac:dyDescent="0.25">
      <c r="C16" s="146" t="str">
        <f>+ΚΑΘΟΛΙΚΟ!G11</f>
        <v>14.02</v>
      </c>
      <c r="D16" s="161"/>
      <c r="E16" s="161">
        <f>+ΥΠΟΛΟΓΙΣΜΟΙ!B33</f>
        <v>11759.998799999999</v>
      </c>
    </row>
    <row r="17" spans="1:6" ht="16.5" thickBot="1" x14ac:dyDescent="0.3">
      <c r="A17" s="165"/>
      <c r="B17" s="165" t="s">
        <v>86</v>
      </c>
      <c r="C17" s="167"/>
      <c r="D17" s="166"/>
      <c r="E17" s="166"/>
    </row>
    <row r="18" spans="1:6" x14ac:dyDescent="0.25">
      <c r="B18" s="151" t="str">
        <f>+ΚΑΘΟΛΙΚΟ!J72</f>
        <v>66.06</v>
      </c>
      <c r="D18" s="161">
        <f>+ΥΠΟΛΟΓΙΣΜΟΙ!B38</f>
        <v>16400</v>
      </c>
      <c r="E18" s="161"/>
    </row>
    <row r="19" spans="1:6" x14ac:dyDescent="0.25">
      <c r="C19" s="146" t="str">
        <f>+ΚΑΘΟΛΙΚΟ!A20</f>
        <v>18.01.02</v>
      </c>
      <c r="D19" s="161"/>
      <c r="E19" s="161">
        <f>+D18</f>
        <v>16400</v>
      </c>
    </row>
    <row r="20" spans="1:6" ht="16.5" thickBot="1" x14ac:dyDescent="0.3">
      <c r="A20" s="165"/>
      <c r="B20" s="165" t="s">
        <v>89</v>
      </c>
      <c r="C20" s="167"/>
      <c r="D20" s="166"/>
      <c r="E20" s="166"/>
    </row>
    <row r="21" spans="1:6" x14ac:dyDescent="0.25">
      <c r="B21" s="151" t="str">
        <f>+ΚΑΘΟΛΙΚΟ!M72</f>
        <v>66.05</v>
      </c>
      <c r="D21" s="161">
        <f>+ΥΠΟΛΟΓΙΣΜΟΙ!B45</f>
        <v>24999.998000000003</v>
      </c>
      <c r="E21" s="161"/>
    </row>
    <row r="22" spans="1:6" x14ac:dyDescent="0.25">
      <c r="C22" s="146" t="str">
        <f>+ΚΑΘΟΛΙΚΟ!J11</f>
        <v>15.02</v>
      </c>
      <c r="D22" s="161"/>
      <c r="E22" s="161">
        <f>+D21</f>
        <v>24999.998000000003</v>
      </c>
    </row>
    <row r="23" spans="1:6" ht="16.5" thickBot="1" x14ac:dyDescent="0.3">
      <c r="A23" s="165"/>
      <c r="B23" s="165" t="s">
        <v>94</v>
      </c>
      <c r="C23" s="167"/>
      <c r="D23" s="166"/>
      <c r="E23" s="166"/>
    </row>
    <row r="24" spans="1:6" x14ac:dyDescent="0.25">
      <c r="B24" s="151" t="str">
        <f>+ΚΑΘΟΛΙΚΟ!A81</f>
        <v>66.03</v>
      </c>
      <c r="D24" s="161">
        <f>+ΥΠΟΛΟΓΙΣΜΟΙ!B60</f>
        <v>7000.0000000000146</v>
      </c>
      <c r="E24" s="161"/>
    </row>
    <row r="25" spans="1:6" x14ac:dyDescent="0.25">
      <c r="C25" s="146" t="str">
        <f>+ΚΑΘΟΛΙΚΟ!D11</f>
        <v>13.02</v>
      </c>
      <c r="D25" s="161"/>
      <c r="E25" s="161">
        <f>+D24</f>
        <v>7000.0000000000146</v>
      </c>
    </row>
    <row r="26" spans="1:6" ht="16.5" thickBot="1" x14ac:dyDescent="0.3">
      <c r="A26" s="165"/>
      <c r="B26" s="165" t="s">
        <v>324</v>
      </c>
      <c r="C26" s="167"/>
      <c r="D26" s="166"/>
      <c r="E26" s="166"/>
    </row>
    <row r="27" spans="1:6" x14ac:dyDescent="0.25">
      <c r="B27" s="151" t="str">
        <f>+ΚΑΘΟΛΙΚΟ!G89</f>
        <v>82.01.01</v>
      </c>
      <c r="D27" s="161">
        <f>+E28+E29</f>
        <v>3529999.9999999995</v>
      </c>
      <c r="E27" s="161"/>
    </row>
    <row r="28" spans="1:6" x14ac:dyDescent="0.25">
      <c r="C28" s="146" t="str">
        <f>+ΚΑΘΟΛΙΚΟ!D20</f>
        <v>20.01</v>
      </c>
      <c r="D28" s="161"/>
      <c r="E28" s="161">
        <f>+ΚΑΘΟΛΙΚΟ!D21</f>
        <v>300000</v>
      </c>
    </row>
    <row r="29" spans="1:6" x14ac:dyDescent="0.25">
      <c r="C29" s="146" t="str">
        <f>+ΚΑΘΟΛΙΚΟ!G20</f>
        <v>20.02</v>
      </c>
      <c r="D29" s="161"/>
      <c r="E29" s="161">
        <f>+ΚΑΘΟΛΙΚΟ!G21+ΚΑΘΟΛΙΚΟ!G22</f>
        <v>3229999.9999999995</v>
      </c>
    </row>
    <row r="30" spans="1:6" ht="16.5" thickBot="1" x14ac:dyDescent="0.3">
      <c r="A30" s="165"/>
      <c r="B30" s="165" t="s">
        <v>102</v>
      </c>
      <c r="C30" s="167"/>
      <c r="D30" s="166"/>
      <c r="E30" s="166"/>
    </row>
    <row r="31" spans="1:6" x14ac:dyDescent="0.25">
      <c r="B31" s="151" t="str">
        <f>+ΚΑΘΟΛΙΚΟ!D20</f>
        <v>20.01</v>
      </c>
      <c r="D31" s="161">
        <f>ΥΠΟΛΟΓΙΣΜΟΙ!C81</f>
        <v>420000</v>
      </c>
      <c r="E31" s="161"/>
    </row>
    <row r="32" spans="1:6" x14ac:dyDescent="0.25">
      <c r="A32" s="162"/>
      <c r="B32" s="162"/>
      <c r="C32" s="168" t="str">
        <f>+ΚΑΘΟΛΙΚΟ!G89</f>
        <v>82.01.01</v>
      </c>
      <c r="D32" s="163"/>
      <c r="E32" s="163">
        <f>+D31</f>
        <v>420000</v>
      </c>
      <c r="F32" s="177">
        <f>D27-E32</f>
        <v>3109999.9999999995</v>
      </c>
    </row>
    <row r="33" spans="1:8" ht="16.5" thickBot="1" x14ac:dyDescent="0.3">
      <c r="A33" s="165"/>
      <c r="B33" s="165" t="s">
        <v>103</v>
      </c>
      <c r="C33" s="167"/>
      <c r="D33" s="166"/>
      <c r="E33" s="166"/>
    </row>
    <row r="34" spans="1:8" x14ac:dyDescent="0.25">
      <c r="B34" s="151" t="str">
        <f>+ΚΑΘΟΛΙΚΟ!J89</f>
        <v>82.01.02</v>
      </c>
      <c r="D34" s="161">
        <f>+E35</f>
        <v>3109999.9999999995</v>
      </c>
      <c r="E34" s="161"/>
    </row>
    <row r="35" spans="1:8" x14ac:dyDescent="0.25">
      <c r="C35" s="146" t="str">
        <f>+ΚΑΘΟΛΙΚΟ!G89</f>
        <v>82.01.01</v>
      </c>
      <c r="D35" s="161"/>
      <c r="E35" s="161">
        <f>+ΚΑΘΟΛΙΚΟ!G94</f>
        <v>3109999.9999999995</v>
      </c>
    </row>
    <row r="36" spans="1:8" ht="16.5" thickBot="1" x14ac:dyDescent="0.3">
      <c r="A36" s="165"/>
      <c r="B36" s="165" t="s">
        <v>171</v>
      </c>
      <c r="C36" s="167"/>
      <c r="D36" s="166"/>
      <c r="E36" s="166"/>
    </row>
    <row r="37" spans="1:8" x14ac:dyDescent="0.25">
      <c r="B37" s="151" t="str">
        <f>+ΚΑΘΟΛΙΚΟ!D63</f>
        <v>70.01</v>
      </c>
      <c r="D37" s="161">
        <f>+ΚΑΘΟΛΙΚΟ!E68</f>
        <v>4151000</v>
      </c>
      <c r="E37" s="161"/>
    </row>
    <row r="38" spans="1:8" x14ac:dyDescent="0.25">
      <c r="C38" s="146" t="str">
        <f>+ΚΑΘΟΛΙΚΟ!J89</f>
        <v>82.01.02</v>
      </c>
      <c r="D38" s="161"/>
      <c r="E38" s="161">
        <f>+D37</f>
        <v>4151000</v>
      </c>
      <c r="F38" s="177">
        <f>E38-D34</f>
        <v>1041000.0000000005</v>
      </c>
    </row>
    <row r="39" spans="1:8" ht="16.5" thickBot="1" x14ac:dyDescent="0.3">
      <c r="A39" s="165"/>
      <c r="B39" s="165" t="s">
        <v>172</v>
      </c>
      <c r="C39" s="167"/>
      <c r="D39" s="166"/>
      <c r="E39" s="166"/>
    </row>
    <row r="40" spans="1:8" x14ac:dyDescent="0.25">
      <c r="B40" s="151" t="str">
        <f>+ΚΑΘΟΛΙΚΟ!J89</f>
        <v>82.01.02</v>
      </c>
      <c r="D40" s="161">
        <f>+ΚΑΘΟΛΙΚΟ!K94</f>
        <v>1041000.0000000005</v>
      </c>
      <c r="E40" s="161"/>
    </row>
    <row r="41" spans="1:8" x14ac:dyDescent="0.25">
      <c r="C41" s="146" t="str">
        <f>+ΚΑΘΟΛΙΚΟ!M89</f>
        <v>82.02</v>
      </c>
      <c r="D41" s="161"/>
      <c r="E41" s="161">
        <f>+D40</f>
        <v>1041000.0000000005</v>
      </c>
    </row>
    <row r="42" spans="1:8" ht="16.5" thickBot="1" x14ac:dyDescent="0.3">
      <c r="A42" s="165"/>
      <c r="B42" s="165" t="s">
        <v>280</v>
      </c>
      <c r="C42" s="167"/>
      <c r="D42" s="166"/>
      <c r="E42" s="166"/>
    </row>
    <row r="43" spans="1:8" x14ac:dyDescent="0.25">
      <c r="B43" s="164" t="str">
        <f>+ΚΑΘΟΛΙΚΟ!G63</f>
        <v>70.07</v>
      </c>
      <c r="D43" s="161">
        <f>ΚΑΘΟΛΙΚΟ!H64</f>
        <v>123000</v>
      </c>
      <c r="E43" s="161"/>
    </row>
    <row r="44" spans="1:8" x14ac:dyDescent="0.25">
      <c r="B44" s="151" t="str">
        <f>ΚΑΘΟΛΙΚΟ!J63</f>
        <v>72.04</v>
      </c>
      <c r="D44" s="161">
        <f>ΚΑΘΟΛΙΚΟ!K64</f>
        <v>22000</v>
      </c>
      <c r="E44" s="161"/>
    </row>
    <row r="45" spans="1:8" x14ac:dyDescent="0.25">
      <c r="C45" s="146" t="str">
        <f>+ΚΑΘΟΛΙΚΟ!M89</f>
        <v>82.02</v>
      </c>
      <c r="D45" s="161"/>
      <c r="E45" s="161">
        <f>+D44+D43</f>
        <v>145000</v>
      </c>
    </row>
    <row r="46" spans="1:8" ht="16.5" thickBot="1" x14ac:dyDescent="0.3">
      <c r="A46" s="165"/>
      <c r="B46" s="165" t="s">
        <v>279</v>
      </c>
      <c r="C46" s="167"/>
      <c r="D46" s="166"/>
      <c r="E46" s="166"/>
      <c r="G46" s="199" t="str">
        <f>B47</f>
        <v>82.02</v>
      </c>
      <c r="H46" s="199"/>
    </row>
    <row r="47" spans="1:8" x14ac:dyDescent="0.25">
      <c r="B47" s="151" t="str">
        <f>+ΚΑΘΟΛΙΚΟ!M89</f>
        <v>82.02</v>
      </c>
      <c r="D47" s="161">
        <f>+E48+E49+E50+E51+E52+E53+E54+E55+E56+E57+E58+E59+E60+E61</f>
        <v>1026037.364886529</v>
      </c>
      <c r="E47" s="161"/>
      <c r="G47" s="154">
        <f>D47</f>
        <v>1026037.364886529</v>
      </c>
      <c r="H47" s="155">
        <f>E41</f>
        <v>1041000.0000000005</v>
      </c>
    </row>
    <row r="48" spans="1:8" x14ac:dyDescent="0.25">
      <c r="C48" s="146" t="str">
        <f>+ΚΑΘΟΛΙΚΟ!G46</f>
        <v>60.01</v>
      </c>
      <c r="D48" s="161"/>
      <c r="E48" s="161">
        <f>+ΚΑΘΟΛΙΚΟ!G51</f>
        <v>413000</v>
      </c>
      <c r="G48" s="154"/>
      <c r="H48" s="156">
        <f>E45</f>
        <v>145000</v>
      </c>
    </row>
    <row r="49" spans="1:8" x14ac:dyDescent="0.25">
      <c r="C49" s="146" t="str">
        <f>+ΚΑΘΟΛΙΚΟ!J46</f>
        <v>60.02</v>
      </c>
      <c r="D49" s="161"/>
      <c r="E49" s="161">
        <f>+ΚΑΘΟΛΙΚΟ!J51</f>
        <v>122000</v>
      </c>
      <c r="G49" s="154"/>
      <c r="H49" s="157">
        <f>H47+H48-G47</f>
        <v>159962.63511347142</v>
      </c>
    </row>
    <row r="50" spans="1:8" x14ac:dyDescent="0.25">
      <c r="C50" s="146" t="str">
        <f>+ΚΑΘΟΛΙΚΟ!M46</f>
        <v>64.01</v>
      </c>
      <c r="D50" s="161"/>
      <c r="E50" s="161">
        <f>+ΚΑΘΟΛΙΚΟ!M51</f>
        <v>72000</v>
      </c>
      <c r="H50" s="152"/>
    </row>
    <row r="51" spans="1:8" x14ac:dyDescent="0.25">
      <c r="C51" s="146" t="str">
        <f>+ΚΑΘΟΛΙΚΟ!A54</f>
        <v>64.02</v>
      </c>
      <c r="D51" s="161"/>
      <c r="E51" s="161">
        <f>+ΚΑΘΟΛΙΚΟ!A60</f>
        <v>34000</v>
      </c>
    </row>
    <row r="52" spans="1:8" x14ac:dyDescent="0.25">
      <c r="C52" s="146" t="str">
        <f>+ΚΑΘΟΛΙΚΟ!D54</f>
        <v>64.07</v>
      </c>
      <c r="D52" s="161"/>
      <c r="E52" s="161">
        <f>+ΚΑΘΟΛΙΚΟ!D60</f>
        <v>84000</v>
      </c>
    </row>
    <row r="53" spans="1:8" x14ac:dyDescent="0.25">
      <c r="C53" s="146" t="str">
        <f>+ΚΑΘΟΛΙΚΟ!G54</f>
        <v>64.10</v>
      </c>
      <c r="D53" s="161"/>
      <c r="E53" s="161">
        <f>+ΚΑΘΟΛΙΚΟ!G60</f>
        <v>134000</v>
      </c>
    </row>
    <row r="54" spans="1:8" x14ac:dyDescent="0.25">
      <c r="C54" s="146" t="str">
        <f>+ΚΑΘΟΛΙΚΟ!J54</f>
        <v>64.08</v>
      </c>
      <c r="D54" s="161"/>
      <c r="E54" s="161">
        <f>+ΚΑΘΟΛΙΚΟ!J60</f>
        <v>16000</v>
      </c>
    </row>
    <row r="55" spans="1:8" x14ac:dyDescent="0.25">
      <c r="C55" s="146" t="str">
        <f>+ΚΑΘΟΛΙΚΟ!M54</f>
        <v>64.12</v>
      </c>
      <c r="D55" s="161"/>
      <c r="E55" s="161">
        <f>+ΚΑΘΟΛΙΚΟ!M60</f>
        <v>47000</v>
      </c>
    </row>
    <row r="56" spans="1:8" x14ac:dyDescent="0.25">
      <c r="C56" s="146" t="str">
        <f>+ΚΑΘΟΛΙΚΟ!A63</f>
        <v>65.01</v>
      </c>
      <c r="D56" s="161"/>
      <c r="E56" s="161">
        <f>+ΚΑΘΟΛΙΚΟ!A68</f>
        <v>29000</v>
      </c>
      <c r="H56" s="153"/>
    </row>
    <row r="57" spans="1:8" x14ac:dyDescent="0.25">
      <c r="C57" s="146" t="str">
        <f>+ΚΑΘΟΛΙΚΟ!D72</f>
        <v>66.02</v>
      </c>
      <c r="D57" s="161"/>
      <c r="E57" s="161">
        <f>+ΚΑΘΟΛΙΚΟ!D78</f>
        <v>14877.368086529043</v>
      </c>
    </row>
    <row r="58" spans="1:8" x14ac:dyDescent="0.25">
      <c r="C58" s="146" t="str">
        <f>+ΚΑΘΟΛΙΚΟ!G72</f>
        <v>66.04</v>
      </c>
      <c r="D58" s="161"/>
      <c r="E58" s="161">
        <f>+ΚΑΘΟΛΙΚΟ!G78</f>
        <v>11759.998799999999</v>
      </c>
    </row>
    <row r="59" spans="1:8" x14ac:dyDescent="0.25">
      <c r="C59" s="146" t="str">
        <f>+ΚΑΘΟΛΙΚΟ!J72</f>
        <v>66.06</v>
      </c>
      <c r="D59" s="161"/>
      <c r="E59" s="161">
        <f>+ΚΑΘΟΛΙΚΟ!J78</f>
        <v>16400</v>
      </c>
    </row>
    <row r="60" spans="1:8" x14ac:dyDescent="0.25">
      <c r="C60" s="146" t="str">
        <f>+ΚΑΘΟΛΙΚΟ!M72</f>
        <v>66.05</v>
      </c>
      <c r="D60" s="161"/>
      <c r="E60" s="161">
        <f>+ΚΑΘΟΛΙΚΟ!M78</f>
        <v>24999.998000000003</v>
      </c>
    </row>
    <row r="61" spans="1:8" x14ac:dyDescent="0.25">
      <c r="C61" s="146" t="str">
        <f>+ΚΑΘΟΛΙΚΟ!A81</f>
        <v>66.03</v>
      </c>
      <c r="D61" s="161"/>
      <c r="E61" s="161">
        <f>+ΚΑΘΟΛΙΚΟ!A86</f>
        <v>7000.0000000000146</v>
      </c>
    </row>
    <row r="62" spans="1:8" ht="16.5" thickBot="1" x14ac:dyDescent="0.3">
      <c r="A62" s="165"/>
      <c r="B62" s="165" t="s">
        <v>278</v>
      </c>
      <c r="C62" s="167"/>
      <c r="D62" s="166"/>
      <c r="E62" s="166"/>
    </row>
    <row r="63" spans="1:8" x14ac:dyDescent="0.25">
      <c r="B63" s="151" t="str">
        <f>+ΚΑΘΟΛΙΚΟ!M89</f>
        <v>82.02</v>
      </c>
      <c r="D63" s="161">
        <f>H49</f>
        <v>159962.63511347142</v>
      </c>
      <c r="E63" s="161"/>
    </row>
    <row r="64" spans="1:8" x14ac:dyDescent="0.25">
      <c r="C64" s="169" t="str">
        <f>+ΚΑΘΟΛΙΚΟ!M29</f>
        <v>49.00</v>
      </c>
      <c r="D64" s="161"/>
      <c r="E64" s="161">
        <f>D63</f>
        <v>159962.63511347142</v>
      </c>
    </row>
    <row r="65" spans="1:5" ht="16.5" thickBot="1" x14ac:dyDescent="0.3">
      <c r="A65" s="165"/>
      <c r="B65" s="165" t="s">
        <v>277</v>
      </c>
      <c r="C65" s="167"/>
      <c r="D65" s="166"/>
      <c r="E65" s="166"/>
    </row>
    <row r="66" spans="1:5" x14ac:dyDescent="0.25">
      <c r="D66" s="161"/>
      <c r="E66" s="161"/>
    </row>
    <row r="67" spans="1:5" x14ac:dyDescent="0.25">
      <c r="D67" s="161"/>
      <c r="E67" s="161"/>
    </row>
    <row r="68" spans="1:5" x14ac:dyDescent="0.25">
      <c r="D68" s="161"/>
      <c r="E68" s="161"/>
    </row>
    <row r="69" spans="1:5" x14ac:dyDescent="0.25">
      <c r="D69" s="161"/>
      <c r="E69" s="161"/>
    </row>
    <row r="70" spans="1:5" x14ac:dyDescent="0.25">
      <c r="D70" s="161"/>
      <c r="E70" s="161"/>
    </row>
    <row r="71" spans="1:5" x14ac:dyDescent="0.25">
      <c r="D71" s="161"/>
      <c r="E71" s="161"/>
    </row>
    <row r="72" spans="1:5" x14ac:dyDescent="0.25">
      <c r="D72" s="161"/>
      <c r="E72" s="161"/>
    </row>
    <row r="73" spans="1:5" x14ac:dyDescent="0.25">
      <c r="D73" s="161"/>
      <c r="E73" s="161"/>
    </row>
  </sheetData>
  <mergeCells count="3">
    <mergeCell ref="B3:C3"/>
    <mergeCell ref="A2:E2"/>
    <mergeCell ref="G46:H46"/>
  </mergeCell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49"/>
  <sheetViews>
    <sheetView zoomScale="220" zoomScaleNormal="220" workbookViewId="0">
      <pane ySplit="3" topLeftCell="A42" activePane="bottomLeft" state="frozen"/>
      <selection pane="bottomLeft" activeCell="B2" sqref="B2:E2"/>
    </sheetView>
  </sheetViews>
  <sheetFormatPr defaultColWidth="8.7109375" defaultRowHeight="12.75" x14ac:dyDescent="0.2"/>
  <cols>
    <col min="1" max="1" width="2.7109375" customWidth="1"/>
    <col min="2" max="2" width="8" customWidth="1"/>
    <col min="3" max="3" width="35.42578125" customWidth="1"/>
    <col min="4" max="4" width="15.42578125" style="1" customWidth="1"/>
    <col min="5" max="5" width="16.140625" style="1" customWidth="1"/>
    <col min="6" max="6" width="11" bestFit="1" customWidth="1"/>
    <col min="7" max="7" width="9.7109375" bestFit="1" customWidth="1"/>
  </cols>
  <sheetData>
    <row r="2" spans="2:7" x14ac:dyDescent="0.2">
      <c r="B2" s="202" t="s">
        <v>60</v>
      </c>
      <c r="C2" s="203"/>
      <c r="D2" s="203"/>
      <c r="E2" s="204"/>
    </row>
    <row r="3" spans="2:7" x14ac:dyDescent="0.2">
      <c r="B3" s="200" t="s">
        <v>61</v>
      </c>
      <c r="C3" s="201"/>
      <c r="D3" s="92" t="s">
        <v>57</v>
      </c>
      <c r="E3" s="92" t="s">
        <v>58</v>
      </c>
    </row>
    <row r="4" spans="2:7" x14ac:dyDescent="0.2">
      <c r="B4" s="27" t="str">
        <f>+ΘΕΜΑΤΑ!A4</f>
        <v>10.01</v>
      </c>
      <c r="C4" s="27" t="str">
        <f>+ΘΕΜΑΤΑ!B4</f>
        <v>ΓΗΠΕΔΑ-ΟΙΚΟΠΕΔΑ</v>
      </c>
      <c r="D4" s="28">
        <f>+ΘΕΜΑΤΑ!C4</f>
        <v>252000</v>
      </c>
      <c r="E4" s="28"/>
      <c r="F4" s="113"/>
    </row>
    <row r="5" spans="2:7" x14ac:dyDescent="0.2">
      <c r="B5" s="27" t="str">
        <f>+ΘΕΜΑΤΑ!A5</f>
        <v>12.01</v>
      </c>
      <c r="C5" s="26" t="str">
        <f>+ΘΕΜΑΤΑ!B5</f>
        <v>ΚΤΙΡΙΑ</v>
      </c>
      <c r="D5" s="28">
        <f>+ΘΕΜΑΤΑ!C5</f>
        <v>578000</v>
      </c>
      <c r="E5" s="28"/>
      <c r="F5" s="113"/>
    </row>
    <row r="6" spans="2:7" x14ac:dyDescent="0.2">
      <c r="B6" s="27" t="str">
        <f>+ΘΕΜΑΤΑ!A6</f>
        <v>13.01</v>
      </c>
      <c r="C6" s="26" t="str">
        <f>+ΘΕΜΑΤΑ!B6</f>
        <v>ΜΗΧΑΝΗΜΑΤΑ</v>
      </c>
      <c r="D6" s="28">
        <f>+ΘΕΜΑΤΑ!C6</f>
        <v>195000</v>
      </c>
      <c r="E6" s="28"/>
      <c r="F6" s="113"/>
    </row>
    <row r="7" spans="2:7" x14ac:dyDescent="0.2">
      <c r="B7" s="27" t="str">
        <f>+ΘΕΜΑΤΑ!A7</f>
        <v>14.01</v>
      </c>
      <c r="C7" s="26" t="str">
        <f>+ΘΕΜΑΤΑ!B7</f>
        <v>ΜΕΤΑΦΟΡΙΚΑ ΜΕΣΑ</v>
      </c>
      <c r="D7" s="28">
        <f>+ΘΕΜΑΤΑ!C7</f>
        <v>98000</v>
      </c>
      <c r="E7" s="28"/>
      <c r="F7" s="113"/>
    </row>
    <row r="8" spans="2:7" x14ac:dyDescent="0.2">
      <c r="B8" s="27" t="str">
        <f>+ΘΕΜΑΤΑ!A8</f>
        <v>15.01</v>
      </c>
      <c r="C8" s="26" t="str">
        <f>+ΘΕΜΑΤΑ!B8</f>
        <v>ΕΠΙΠΛΑ</v>
      </c>
      <c r="D8" s="28">
        <f>+ΘΕΜΑΤΑ!C8</f>
        <v>125000</v>
      </c>
      <c r="E8" s="28"/>
      <c r="F8" s="113"/>
    </row>
    <row r="9" spans="2:7" x14ac:dyDescent="0.2">
      <c r="B9" s="27" t="str">
        <f>+ΘΕΜΑΤΑ!A9</f>
        <v>12.02</v>
      </c>
      <c r="C9" s="26" t="str">
        <f>+ΘΕΜΑΤΑ!B9</f>
        <v>ΑΠ.ΚΤΙΡΙΑ</v>
      </c>
      <c r="D9" s="28"/>
      <c r="E9" s="28">
        <f>+ΘΕΜΑΤΑ!C9</f>
        <v>332000</v>
      </c>
      <c r="G9" s="113"/>
    </row>
    <row r="10" spans="2:7" x14ac:dyDescent="0.2">
      <c r="B10" s="27" t="str">
        <f>+ΘΕΜΑΤΑ!A10</f>
        <v>13.02</v>
      </c>
      <c r="C10" s="26" t="str">
        <f>+ΘΕΜΑΤΑ!B10</f>
        <v>ΑΠ.ΜΗΧΑΝΗΜΑΤΑ</v>
      </c>
      <c r="D10" s="28"/>
      <c r="E10" s="28">
        <f>+ΘΕΜΑΤΑ!C10</f>
        <v>168000</v>
      </c>
      <c r="G10" s="113"/>
    </row>
    <row r="11" spans="2:7" x14ac:dyDescent="0.2">
      <c r="B11" s="27" t="str">
        <f>+ΘΕΜΑΤΑ!A11</f>
        <v>14.02</v>
      </c>
      <c r="C11" s="26" t="str">
        <f>+ΘΕΜΑΤΑ!B11</f>
        <v>ΑΠ.ΜΕΤΑΦ.ΜΕΣΑ</v>
      </c>
      <c r="D11" s="28"/>
      <c r="E11" s="28">
        <f>+ΘΕΜΑΤΑ!C11</f>
        <v>43000</v>
      </c>
      <c r="G11" s="113"/>
    </row>
    <row r="12" spans="2:7" x14ac:dyDescent="0.2">
      <c r="B12" s="27" t="str">
        <f>+ΘΕΜΑΤΑ!A12</f>
        <v>15.02</v>
      </c>
      <c r="C12" s="26" t="str">
        <f>+ΘΕΜΑΤΑ!B12</f>
        <v>ΑΠ.ΕΠΙΠΛΑ</v>
      </c>
      <c r="D12" s="28"/>
      <c r="E12" s="28">
        <f>+ΘΕΜΑΤΑ!C12</f>
        <v>87000</v>
      </c>
      <c r="G12" s="113"/>
    </row>
    <row r="13" spans="2:7" x14ac:dyDescent="0.2">
      <c r="B13" s="27" t="str">
        <f>+ΘΕΜΑΤΑ!A13</f>
        <v>18.01.01</v>
      </c>
      <c r="C13" s="26" t="str">
        <f>+ΘΕΜΑΤΑ!B13</f>
        <v>ΑΥΛΑ ΠΑΓΙΑ</v>
      </c>
      <c r="D13" s="28">
        <f>+ΘΕΜΑΤΑ!C13</f>
        <v>82000</v>
      </c>
      <c r="E13" s="28"/>
      <c r="F13" s="113"/>
      <c r="G13" s="113"/>
    </row>
    <row r="14" spans="2:7" x14ac:dyDescent="0.2">
      <c r="B14" s="27" t="str">
        <f>+ΘΕΜΑΤΑ!A14</f>
        <v>18.01.02</v>
      </c>
      <c r="C14" s="26" t="str">
        <f>+ΘΕΜΑΤΑ!B14</f>
        <v>ΑΠ. ΑΥΛΑ</v>
      </c>
      <c r="D14" s="28"/>
      <c r="E14" s="28">
        <f>+ΘΕΜΑΤΑ!C14</f>
        <v>36000</v>
      </c>
      <c r="G14" s="113"/>
    </row>
    <row r="15" spans="2:7" x14ac:dyDescent="0.2">
      <c r="B15" s="27" t="str">
        <f>+ΘΕΜΑΤΑ!A15</f>
        <v>20.01</v>
      </c>
      <c r="C15" s="26" t="str">
        <f>+ΘΕΜΑΤΑ!B15</f>
        <v>ΑΠΟΘΕΜΑΤΑ ΑΡΧΗΣ</v>
      </c>
      <c r="D15" s="28">
        <f>+ΘΕΜΑΤΑ!C15</f>
        <v>300000</v>
      </c>
      <c r="E15" s="28"/>
      <c r="F15" s="113"/>
    </row>
    <row r="16" spans="2:7" x14ac:dyDescent="0.2">
      <c r="B16" s="27" t="str">
        <f>+ΘΕΜΑΤΑ!A16</f>
        <v>20.02</v>
      </c>
      <c r="C16" s="26" t="str">
        <f>+ΘΕΜΑΤΑ!B16</f>
        <v>ΑΓΟΡΕΣ</v>
      </c>
      <c r="D16" s="28">
        <f>+ΘΕΜΑΤΑ!C16</f>
        <v>2929999.9999999995</v>
      </c>
      <c r="E16" s="28"/>
      <c r="F16" s="113"/>
    </row>
    <row r="17" spans="2:7" x14ac:dyDescent="0.2">
      <c r="B17" s="27" t="str">
        <f>+ΘΕΜΑΤΑ!A17</f>
        <v>30.01</v>
      </c>
      <c r="C17" s="26" t="str">
        <f>+ΘΕΜΑΤΑ!B17</f>
        <v>ΠΕΛΑΤΕΣ</v>
      </c>
      <c r="D17" s="28">
        <f>+ΘΕΜΑΤΑ!C17</f>
        <v>351000</v>
      </c>
      <c r="E17" s="28"/>
      <c r="F17" s="113"/>
    </row>
    <row r="18" spans="2:7" x14ac:dyDescent="0.2">
      <c r="B18" s="27" t="str">
        <f>+ΘΕΜΑΤΑ!A18</f>
        <v>31.01</v>
      </c>
      <c r="C18" s="26" t="str">
        <f>+ΘΕΜΑΤΑ!B18</f>
        <v>ΓΡΑΜΜΑΤΙΑ ΕΙΣΠΡΑΚΤΕΑ</v>
      </c>
      <c r="D18" s="28">
        <f>+ΘΕΜΑΤΑ!C18</f>
        <v>132000</v>
      </c>
      <c r="E18" s="28"/>
      <c r="F18" s="113"/>
    </row>
    <row r="19" spans="2:7" x14ac:dyDescent="0.2">
      <c r="B19" s="27" t="str">
        <f>+ΘΕΜΑΤΑ!A19</f>
        <v>38.02</v>
      </c>
      <c r="C19" s="26" t="str">
        <f>+ΘΕΜΑΤΑ!B19</f>
        <v>ΚΑΤΑΘΕΣΕΙΣ ΟΨΕΩΣ</v>
      </c>
      <c r="D19" s="28">
        <f>+ΘΕΜΑΤΑ!C19</f>
        <v>517000</v>
      </c>
      <c r="E19" s="28"/>
      <c r="F19" s="113"/>
    </row>
    <row r="20" spans="2:7" x14ac:dyDescent="0.2">
      <c r="B20" s="27" t="str">
        <f>+ΘΕΜΑΤΑ!A20</f>
        <v>38.01</v>
      </c>
      <c r="C20" s="26" t="str">
        <f>+ΘΕΜΑΤΑ!B20</f>
        <v>ΤΑΜΕΙΟ</v>
      </c>
      <c r="D20" s="28">
        <f>+ΘΕΜΑΤΑ!C20</f>
        <v>89000</v>
      </c>
      <c r="E20" s="28"/>
      <c r="F20" s="113"/>
    </row>
    <row r="21" spans="2:7" x14ac:dyDescent="0.2">
      <c r="B21" s="27" t="str">
        <f>+ΘΕΜΑΤΑ!A21</f>
        <v>40.00</v>
      </c>
      <c r="C21" s="26" t="str">
        <f>+ΘΕΜΑΤΑ!B21</f>
        <v>ΚΕΦΑΛΑΙΟ</v>
      </c>
      <c r="D21" s="28"/>
      <c r="E21" s="112">
        <f>+ΘΕΜΑΤΑ!C21</f>
        <v>200000</v>
      </c>
      <c r="G21" s="113"/>
    </row>
    <row r="22" spans="2:7" x14ac:dyDescent="0.2">
      <c r="B22" s="27" t="str">
        <f>+ΘΕΜΑΤΑ!A22</f>
        <v>48.00</v>
      </c>
      <c r="C22" s="26" t="str">
        <f>+ΘΕΜΑΤΑ!B22</f>
        <v>ΑΠΟΘΕΜΑΤΙΚΑ</v>
      </c>
      <c r="D22" s="28"/>
      <c r="E22" s="28">
        <f>+ΘΕΜΑΤΑ!C22</f>
        <v>82000</v>
      </c>
      <c r="G22" s="113"/>
    </row>
    <row r="23" spans="2:7" x14ac:dyDescent="0.2">
      <c r="B23" s="27" t="str">
        <f>+ΘΕΜΑΤΑ!A23</f>
        <v>49.00</v>
      </c>
      <c r="C23" s="26" t="str">
        <f>+ΘΕΜΑΤΑ!B23</f>
        <v>ΚΕΡΔΗ ΕΙΣ ΝΕΟ</v>
      </c>
      <c r="D23" s="28"/>
      <c r="E23" s="28">
        <f>+ΘΕΜΑΤΑ!C23</f>
        <v>118000</v>
      </c>
      <c r="G23" s="113"/>
    </row>
    <row r="24" spans="2:7" x14ac:dyDescent="0.2">
      <c r="B24" s="27" t="str">
        <f>+ΘΕΜΑΤΑ!A24</f>
        <v>51.01</v>
      </c>
      <c r="C24" s="26" t="str">
        <f>+ΘΕΜΑΤΑ!B24</f>
        <v>ΓΡΑΜΜΑΤΙΑ ΠΛΗΡΩΤΕΑ</v>
      </c>
      <c r="D24" s="28"/>
      <c r="E24" s="28">
        <f>+ΘΕΜΑΤΑ!C24</f>
        <v>278000</v>
      </c>
      <c r="G24" s="113"/>
    </row>
    <row r="25" spans="2:7" x14ac:dyDescent="0.2">
      <c r="B25" s="27" t="str">
        <f>+ΘΕΜΑΤΑ!D4</f>
        <v>50.01</v>
      </c>
      <c r="C25" s="26" t="str">
        <f>+ΘΕΜΑΤΑ!E4</f>
        <v>ΠΡΟΜΗΘΕΥΤΕΣ</v>
      </c>
      <c r="D25" s="28"/>
      <c r="E25" s="28">
        <f>+ΘΕΜΑΤΑ!F4</f>
        <v>536000</v>
      </c>
      <c r="G25" s="113"/>
    </row>
    <row r="26" spans="2:7" x14ac:dyDescent="0.2">
      <c r="B26" s="27" t="str">
        <f>+ΘΕΜΑΤΑ!D5</f>
        <v>52.01</v>
      </c>
      <c r="C26" s="26" t="str">
        <f>+ΘΕΜΑΤΑ!E5</f>
        <v>ΤΡΑΠΕΖΕΣ-ΔΑΝΕΙΑ</v>
      </c>
      <c r="D26" s="28"/>
      <c r="E26" s="28">
        <f>+ΘΕΜΑΤΑ!F5</f>
        <v>493000</v>
      </c>
      <c r="G26" s="113"/>
    </row>
    <row r="27" spans="2:7" x14ac:dyDescent="0.2">
      <c r="B27" s="27" t="str">
        <f>+ΘΕΜΑΤΑ!D6</f>
        <v>53.03</v>
      </c>
      <c r="C27" s="26" t="str">
        <f>+ΘΕΜΑΤΑ!E6</f>
        <v>ΑΠΟΔΟΧΕΣ ΠΡΟΣΩΠΙΚΟΥ ΠΛΗΡΩΤΕΕΣ</v>
      </c>
      <c r="D27" s="28"/>
      <c r="E27" s="28">
        <f>+ΘΕΜΑΤΑ!F6</f>
        <v>52000</v>
      </c>
      <c r="G27" s="113"/>
    </row>
    <row r="28" spans="2:7" x14ac:dyDescent="0.2">
      <c r="B28" s="27" t="str">
        <f>+ΘΕΜΑΤΑ!D7</f>
        <v>54.02</v>
      </c>
      <c r="C28" s="26" t="str">
        <f>+ΘΕΜΑΤΑ!E7</f>
        <v>ΦΠΑ</v>
      </c>
      <c r="D28" s="28"/>
      <c r="E28" s="28">
        <f>+ΘΕΜΑΤΑ!F7</f>
        <v>111000</v>
      </c>
      <c r="G28" s="113"/>
    </row>
    <row r="29" spans="2:7" x14ac:dyDescent="0.2">
      <c r="B29" s="27" t="str">
        <f>+ΘΕΜΑΤΑ!D8</f>
        <v>54.03</v>
      </c>
      <c r="C29" s="26" t="str">
        <f>+ΘΕΜΑΤΑ!E8</f>
        <v>ΦΟΡΟΙ ΤΕΛΗ ΑΜΟΙΒΩΝ ΠΡΟΣΩΠΙΚΟΥ</v>
      </c>
      <c r="D29" s="28"/>
      <c r="E29" s="28">
        <f>+ΘΕΜΑΤΑ!F8</f>
        <v>36000</v>
      </c>
      <c r="G29" s="113"/>
    </row>
    <row r="30" spans="2:7" x14ac:dyDescent="0.2">
      <c r="B30" s="27" t="str">
        <f>+ΘΕΜΑΤΑ!D9</f>
        <v>55.01</v>
      </c>
      <c r="C30" s="26" t="str">
        <f>+ΘΕΜΑΤΑ!E9</f>
        <v>ΑΣΦΑΛΙΣΤΙΚΟΙ ΟΡΓΑΝΙΣΜΟΙ</v>
      </c>
      <c r="D30" s="28"/>
      <c r="E30" s="28">
        <f>+ΘΕΜΑΤΑ!F9</f>
        <v>32000</v>
      </c>
      <c r="G30" s="113"/>
    </row>
    <row r="31" spans="2:7" x14ac:dyDescent="0.2">
      <c r="B31" s="27" t="str">
        <f>+ΘΕΜΑΤΑ!D10</f>
        <v>60.01</v>
      </c>
      <c r="C31" s="26" t="str">
        <f>+ΘΕΜΑΤΑ!E10</f>
        <v>ΑΜΟΙΒΕΣ ΠΡΟΣΩΠΙΚΟΥ</v>
      </c>
      <c r="D31" s="28">
        <f>+ΘΕΜΑΤΑ!F10</f>
        <v>413000</v>
      </c>
      <c r="E31" s="28"/>
    </row>
    <row r="32" spans="2:7" x14ac:dyDescent="0.2">
      <c r="B32" s="27" t="str">
        <f>+ΘΕΜΑΤΑ!D11</f>
        <v>60.02</v>
      </c>
      <c r="C32" s="26" t="str">
        <f>+ΘΕΜΑΤΑ!E11</f>
        <v>ΕΡΓΟΔΟΤΙΚΕΣ ΕΙΣΦΟΡΕΣ</v>
      </c>
      <c r="D32" s="28">
        <f>+ΘΕΜΑΤΑ!F11</f>
        <v>122000</v>
      </c>
      <c r="E32" s="28"/>
    </row>
    <row r="33" spans="2:5" x14ac:dyDescent="0.2">
      <c r="B33" s="27" t="str">
        <f>+ΘΕΜΑΤΑ!D12</f>
        <v>64.01</v>
      </c>
      <c r="C33" s="26" t="str">
        <f>+ΘΕΜΑΤΑ!E12</f>
        <v>ΑΜΟΙΒΕΣ ΤΡΙΤΩΝ</v>
      </c>
      <c r="D33" s="28">
        <f>+ΘΕΜΑΤΑ!F12</f>
        <v>72000</v>
      </c>
      <c r="E33" s="28"/>
    </row>
    <row r="34" spans="2:5" x14ac:dyDescent="0.2">
      <c r="B34" s="27" t="str">
        <f>+ΘΕΜΑΤΑ!D13</f>
        <v>64.02</v>
      </c>
      <c r="C34" s="26" t="str">
        <f>+ΘΕΜΑΤΑ!E13</f>
        <v>ΕΝΕΡΓΕΙΑ-ΔΕΗ</v>
      </c>
      <c r="D34" s="28">
        <f>+ΘΕΜΑΤΑ!F13</f>
        <v>34000</v>
      </c>
      <c r="E34" s="28"/>
    </row>
    <row r="35" spans="2:5" x14ac:dyDescent="0.2">
      <c r="B35" s="27" t="str">
        <f>+ΘΕΜΑΤΑ!D14</f>
        <v>64.07</v>
      </c>
      <c r="C35" s="26" t="str">
        <f>+ΘΕΜΑΤΑ!E14</f>
        <v>ΕΞΟΔΑ ΜΕΤΑΦΟΡΩΝ</v>
      </c>
      <c r="D35" s="28">
        <f>+ΘΕΜΑΤΑ!F14</f>
        <v>84000</v>
      </c>
      <c r="E35" s="28"/>
    </row>
    <row r="36" spans="2:5" x14ac:dyDescent="0.2">
      <c r="B36" s="27" t="str">
        <f>+ΘΕΜΑΤΑ!D15</f>
        <v>64.10</v>
      </c>
      <c r="C36" s="26" t="str">
        <f>+ΘΕΜΑΤΑ!E15</f>
        <v>ΕΞΟΔΑ ΠΡΟΒΟΛΗΣ &amp; ΔΙΑΦΗΜΙΣΗΣ</v>
      </c>
      <c r="D36" s="28">
        <f>+ΘΕΜΑΤΑ!F15</f>
        <v>134000</v>
      </c>
      <c r="E36" s="28"/>
    </row>
    <row r="37" spans="2:5" x14ac:dyDescent="0.2">
      <c r="B37" s="27" t="str">
        <f>+ΘΕΜΑΤΑ!D16</f>
        <v>64.08</v>
      </c>
      <c r="C37" s="26" t="str">
        <f>+ΘΕΜΑΤΑ!E16</f>
        <v>ΕΝΤΥΠΑ &amp; ΓΡΑΦΙΚΗ ΥΛΗ</v>
      </c>
      <c r="D37" s="28">
        <f>+ΘΕΜΑΤΑ!F16</f>
        <v>16000</v>
      </c>
      <c r="E37" s="28"/>
    </row>
    <row r="38" spans="2:5" x14ac:dyDescent="0.2">
      <c r="B38" s="27" t="str">
        <f>+ΘΕΜΑΤΑ!D17</f>
        <v>64.12</v>
      </c>
      <c r="C38" s="26" t="str">
        <f>+ΘΕΜΑΤΑ!E17</f>
        <v>ΔΙΑΦΟΡΑ ΕΞΟΔΑ</v>
      </c>
      <c r="D38" s="28">
        <f>+ΘΕΜΑΤΑ!F17</f>
        <v>47000</v>
      </c>
      <c r="E38" s="28"/>
    </row>
    <row r="39" spans="2:5" x14ac:dyDescent="0.2">
      <c r="B39" s="27" t="str">
        <f>+ΘΕΜΑΤΑ!D18</f>
        <v>65.01</v>
      </c>
      <c r="C39" s="26" t="str">
        <f>+ΘΕΜΑΤΑ!E18</f>
        <v>ΤΟΚΟΙ ΕΞΟΔΑ</v>
      </c>
      <c r="D39" s="28">
        <f>+ΘΕΜΑΤΑ!F18</f>
        <v>29000</v>
      </c>
      <c r="E39" s="28"/>
    </row>
    <row r="40" spans="2:5" x14ac:dyDescent="0.2">
      <c r="B40" s="27" t="str">
        <f>+ΘΕΜΑΤΑ!D19</f>
        <v>70.01</v>
      </c>
      <c r="C40" s="26" t="str">
        <f>+ΘΕΜΑΤΑ!E19</f>
        <v>ΠΩΛΗΣΕΙΣ ΕΜΠΟΡΕΥΜΑΤΩΝ</v>
      </c>
      <c r="D40" s="28"/>
      <c r="E40" s="28">
        <f>+ΘΕΜΑΤΑ!F19</f>
        <v>3851000</v>
      </c>
    </row>
    <row r="41" spans="2:5" x14ac:dyDescent="0.2">
      <c r="B41" s="27" t="str">
        <f>+ΘΕΜΑΤΑ!D20</f>
        <v>70.07</v>
      </c>
      <c r="C41" s="26" t="str">
        <f>+ΘΕΜΑΤΑ!E20</f>
        <v>ΠΩΛΗΣΕΙΣ ΥΠΗΡΕΣΙΩΝ</v>
      </c>
      <c r="D41" s="28"/>
      <c r="E41" s="28">
        <f>+ΘΕΜΑΤΑ!F20</f>
        <v>123000</v>
      </c>
    </row>
    <row r="42" spans="2:5" x14ac:dyDescent="0.2">
      <c r="B42" s="27" t="str">
        <f>+ΘΕΜΑΤΑ!D21</f>
        <v>72.04</v>
      </c>
      <c r="C42" s="26" t="str">
        <f>+ΘΕΜΑΤΑ!E21</f>
        <v>ΤΟΚΟΙ ΠΙΣΤΩΤΙΚΟΙ</v>
      </c>
      <c r="D42" s="28"/>
      <c r="E42" s="28">
        <f>+ΘΕΜΑΤΑ!F21</f>
        <v>22000</v>
      </c>
    </row>
    <row r="43" spans="2:5" x14ac:dyDescent="0.2">
      <c r="B43" s="27"/>
      <c r="C43" s="26"/>
      <c r="D43" s="28"/>
      <c r="E43" s="28"/>
    </row>
    <row r="44" spans="2:5" x14ac:dyDescent="0.2">
      <c r="B44" s="27"/>
      <c r="C44" s="26"/>
      <c r="D44" s="28"/>
      <c r="E44" s="28"/>
    </row>
    <row r="45" spans="2:5" x14ac:dyDescent="0.2">
      <c r="B45" s="26"/>
      <c r="C45" s="26"/>
      <c r="D45" s="28"/>
      <c r="E45" s="28"/>
    </row>
    <row r="46" spans="2:5" x14ac:dyDescent="0.2">
      <c r="B46" s="26"/>
      <c r="C46" s="26"/>
      <c r="D46" s="91">
        <f>SUM(D4:D44)</f>
        <v>6600000</v>
      </c>
      <c r="E46" s="91">
        <f>SUM(E4:E44)</f>
        <v>6600000</v>
      </c>
    </row>
    <row r="49" spans="5:5" x14ac:dyDescent="0.2">
      <c r="E49" s="1">
        <f>E46-D46</f>
        <v>0</v>
      </c>
    </row>
  </sheetData>
  <mergeCells count="2">
    <mergeCell ref="B3:C3"/>
    <mergeCell ref="B2:E2"/>
  </mergeCells>
  <pageMargins left="0.7" right="0.7" top="0.75" bottom="0.75" header="0.3" footer="0.3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8"/>
  <sheetViews>
    <sheetView topLeftCell="A40" zoomScale="216" zoomScaleNormal="216" workbookViewId="0">
      <selection activeCell="C49" sqref="C49"/>
    </sheetView>
  </sheetViews>
  <sheetFormatPr defaultColWidth="8.7109375" defaultRowHeight="12.75" x14ac:dyDescent="0.2"/>
  <cols>
    <col min="1" max="1" width="17.42578125" style="33" customWidth="1"/>
    <col min="2" max="2" width="23.7109375" style="1" customWidth="1"/>
    <col min="3" max="3" width="25.28515625" style="1" customWidth="1"/>
    <col min="4" max="4" width="9.7109375" bestFit="1" customWidth="1"/>
    <col min="5" max="7" width="8.7109375" customWidth="1"/>
    <col min="8" max="8" width="12.7109375" bestFit="1" customWidth="1"/>
  </cols>
  <sheetData>
    <row r="1" spans="1:8" x14ac:dyDescent="0.2">
      <c r="A1" s="205" t="s">
        <v>104</v>
      </c>
      <c r="B1" s="205"/>
      <c r="C1" s="205"/>
    </row>
    <row r="2" spans="1:8" x14ac:dyDescent="0.2">
      <c r="A2" s="30" t="s">
        <v>61</v>
      </c>
      <c r="B2" s="82" t="s">
        <v>57</v>
      </c>
      <c r="C2" s="82" t="s">
        <v>58</v>
      </c>
    </row>
    <row r="3" spans="1:8" x14ac:dyDescent="0.2">
      <c r="A3" s="31" t="str">
        <f>+ΚΑΘΟΛΙΚΟ!A2</f>
        <v>10.01</v>
      </c>
      <c r="B3" s="83">
        <f>+ΚΑΘΟΛΙΚΟ!A5</f>
        <v>252000</v>
      </c>
      <c r="C3" s="84"/>
    </row>
    <row r="4" spans="1:8" x14ac:dyDescent="0.2">
      <c r="A4" s="31" t="str">
        <f>+ΚΑΘΟΛΙΚΟ!D2</f>
        <v>12.01</v>
      </c>
      <c r="B4" s="83">
        <f>+ΚΑΘΟΛΙΚΟ!D5</f>
        <v>578000</v>
      </c>
      <c r="C4" s="84"/>
    </row>
    <row r="5" spans="1:8" x14ac:dyDescent="0.2">
      <c r="A5" s="31" t="str">
        <f>+ΚΑΘΟΛΙΚΟ!G2</f>
        <v>13.01</v>
      </c>
      <c r="B5" s="83">
        <f>+ΚΑΘΟΛΙΚΟ!G5</f>
        <v>195000</v>
      </c>
      <c r="C5" s="84"/>
    </row>
    <row r="6" spans="1:8" x14ac:dyDescent="0.2">
      <c r="A6" s="31" t="str">
        <f>+ΚΑΘΟΛΙΚΟ!J2</f>
        <v>14.01</v>
      </c>
      <c r="B6" s="83">
        <f>+ΚΑΘΟΛΙΚΟ!J5</f>
        <v>98000</v>
      </c>
      <c r="C6" s="84"/>
    </row>
    <row r="7" spans="1:8" x14ac:dyDescent="0.2">
      <c r="A7" s="31" t="str">
        <f>+ΚΑΘΟΛΙΚΟ!M2</f>
        <v>15.01</v>
      </c>
      <c r="B7" s="83">
        <f>+ΚΑΘΟΛΙΚΟ!M5</f>
        <v>125000</v>
      </c>
      <c r="C7" s="84"/>
    </row>
    <row r="8" spans="1:8" x14ac:dyDescent="0.2">
      <c r="A8" s="31" t="str">
        <f>+ΚΑΘΟΛΙΚΟ!B11</f>
        <v>12.02</v>
      </c>
      <c r="B8" s="83"/>
      <c r="C8" s="84">
        <f>+ΚΑΘΟΛΙΚΟ!B16</f>
        <v>346877.36808652902</v>
      </c>
    </row>
    <row r="9" spans="1:8" x14ac:dyDescent="0.2">
      <c r="A9" s="31" t="str">
        <f>+ΚΑΘΟΛΙΚΟ!D11</f>
        <v>13.02</v>
      </c>
      <c r="B9" s="83"/>
      <c r="C9" s="84">
        <f>+ΚΑΘΟΛΙΚΟ!E16</f>
        <v>175000</v>
      </c>
    </row>
    <row r="10" spans="1:8" x14ac:dyDescent="0.2">
      <c r="A10" s="31" t="str">
        <f>+ΚΑΘΟΛΙΚΟ!G11</f>
        <v>14.02</v>
      </c>
      <c r="B10" s="83"/>
      <c r="C10" s="84">
        <f>+ΚΑΘΟΛΙΚΟ!H16</f>
        <v>54759.998800000001</v>
      </c>
    </row>
    <row r="11" spans="1:8" x14ac:dyDescent="0.2">
      <c r="A11" s="31" t="str">
        <f>+ΚΑΘΟΛΙΚΟ!J11</f>
        <v>15.02</v>
      </c>
      <c r="B11" s="83"/>
      <c r="C11" s="84">
        <f>+ΚΑΘΟΛΙΚΟ!K16</f>
        <v>111999.99800000001</v>
      </c>
      <c r="H11" s="34"/>
    </row>
    <row r="12" spans="1:8" x14ac:dyDescent="0.2">
      <c r="A12" s="31" t="str">
        <f>+ΚΑΘΟΛΙΚΟ!M11</f>
        <v>18.01.01</v>
      </c>
      <c r="B12" s="83">
        <f>+ΚΑΘΟΛΙΚΟ!M16</f>
        <v>82000</v>
      </c>
      <c r="C12" s="84"/>
    </row>
    <row r="13" spans="1:8" x14ac:dyDescent="0.2">
      <c r="A13" s="31" t="str">
        <f>+ΚΑΘΟΛΙΚΟ!A20</f>
        <v>18.01.02</v>
      </c>
      <c r="B13" s="83"/>
      <c r="C13" s="84">
        <f>+ΚΑΘΟΛΙΚΟ!B26</f>
        <v>52400</v>
      </c>
    </row>
    <row r="14" spans="1:8" x14ac:dyDescent="0.2">
      <c r="A14" s="31" t="str">
        <f>+ΚΑΘΟΛΙΚΟ!D20</f>
        <v>20.01</v>
      </c>
      <c r="B14" s="83">
        <f>ΚΑΘΟΛΙΚΟ!D22</f>
        <v>420000</v>
      </c>
      <c r="C14" s="83"/>
    </row>
    <row r="15" spans="1:8" x14ac:dyDescent="0.2">
      <c r="A15" s="31" t="str">
        <f>+ΚΑΘΟΛΙΚΟ!G20</f>
        <v>20.02</v>
      </c>
      <c r="B15" s="83">
        <f>+ΚΑΘΟΛΙΚΟ!G26</f>
        <v>0</v>
      </c>
      <c r="C15" s="83"/>
    </row>
    <row r="16" spans="1:8" x14ac:dyDescent="0.2">
      <c r="A16" s="31" t="str">
        <f>+ΚΑΘΟΛΙΚΟ!J20</f>
        <v>30.01</v>
      </c>
      <c r="B16" s="83">
        <f>+ΚΑΘΟΛΙΚΟ!J26</f>
        <v>723000</v>
      </c>
      <c r="C16" s="83"/>
    </row>
    <row r="17" spans="1:3" x14ac:dyDescent="0.2">
      <c r="A17" s="31" t="str">
        <f>+ΚΑΘΟΛΙΚΟ!M20</f>
        <v>31.01</v>
      </c>
      <c r="B17" s="83">
        <f>+ΚΑΘΟΛΙΚΟ!M26</f>
        <v>132000</v>
      </c>
      <c r="C17" s="83"/>
    </row>
    <row r="18" spans="1:3" x14ac:dyDescent="0.2">
      <c r="A18" s="31" t="str">
        <f>+ΚΑΘΟΛΙΚΟ!A29</f>
        <v>38.02</v>
      </c>
      <c r="B18" s="83">
        <f>+ΚΑΘΟΛΙΚΟ!A34</f>
        <v>517000</v>
      </c>
      <c r="C18" s="83"/>
    </row>
    <row r="19" spans="1:3" x14ac:dyDescent="0.2">
      <c r="A19" s="31" t="str">
        <f>+ΚΑΘΟΛΙΚΟ!D29</f>
        <v>38.01</v>
      </c>
      <c r="B19" s="83">
        <f>+ΚΑΘΟΛΙΚΟ!D34</f>
        <v>89000</v>
      </c>
      <c r="C19" s="83"/>
    </row>
    <row r="20" spans="1:3" x14ac:dyDescent="0.2">
      <c r="A20" s="31" t="str">
        <f>+ΚΑΘΟΛΙΚΟ!G29</f>
        <v>40.00</v>
      </c>
      <c r="B20" s="83"/>
      <c r="C20" s="83">
        <f>+ΚΑΘΟΛΙΚΟ!H34</f>
        <v>200000</v>
      </c>
    </row>
    <row r="21" spans="1:3" x14ac:dyDescent="0.2">
      <c r="A21" s="31" t="str">
        <f>+ΚΑΘΟΛΙΚΟ!J29</f>
        <v>48.00</v>
      </c>
      <c r="B21" s="83"/>
      <c r="C21" s="83">
        <f>+ΚΑΘΟΛΙΚΟ!K34</f>
        <v>82000</v>
      </c>
    </row>
    <row r="22" spans="1:3" x14ac:dyDescent="0.2">
      <c r="A22" s="31" t="str">
        <f>+ΚΑΘΟΛΙΚΟ!M29</f>
        <v>49.00</v>
      </c>
      <c r="B22" s="83"/>
      <c r="C22" s="83">
        <f>ΚΑΘΟΛΙΚΟ!N30</f>
        <v>118000</v>
      </c>
    </row>
    <row r="23" spans="1:3" x14ac:dyDescent="0.2">
      <c r="A23" s="31" t="str">
        <f>+ΚΑΘΟΛΙΚΟ!A37</f>
        <v>51.01</v>
      </c>
      <c r="B23" s="83"/>
      <c r="C23" s="83">
        <f>+ΚΑΘΟΛΙΚΟ!B44</f>
        <v>278000</v>
      </c>
    </row>
    <row r="24" spans="1:3" x14ac:dyDescent="0.2">
      <c r="A24" s="31" t="str">
        <f>+ΚΑΘΟΛΙΚΟ!D37</f>
        <v>50.01</v>
      </c>
      <c r="B24" s="83"/>
      <c r="C24" s="83">
        <f>+ΚΑΘΟΛΙΚΟ!E44</f>
        <v>908000</v>
      </c>
    </row>
    <row r="25" spans="1:3" x14ac:dyDescent="0.2">
      <c r="A25" s="31" t="str">
        <f>+ΚΑΘΟΛΙΚΟ!G37</f>
        <v>52.01</v>
      </c>
      <c r="B25" s="83"/>
      <c r="C25" s="83">
        <f>+ΚΑΘΟΛΙΚΟ!H44</f>
        <v>493000</v>
      </c>
    </row>
    <row r="26" spans="1:3" x14ac:dyDescent="0.2">
      <c r="A26" s="31" t="str">
        <f>+ΚΑΘΟΛΙΚΟ!J37</f>
        <v>53.03</v>
      </c>
      <c r="B26" s="83"/>
      <c r="C26" s="83">
        <f>+ΚΑΘΟΛΙΚΟ!K44</f>
        <v>52000</v>
      </c>
    </row>
    <row r="27" spans="1:3" x14ac:dyDescent="0.2">
      <c r="A27" s="31" t="str">
        <f>+ΚΑΘΟΛΙΚΟ!M37</f>
        <v>54.02</v>
      </c>
      <c r="B27" s="83"/>
      <c r="C27" s="83">
        <f>+ΚΑΘΟΛΙΚΟ!N44</f>
        <v>111000</v>
      </c>
    </row>
    <row r="28" spans="1:3" x14ac:dyDescent="0.2">
      <c r="A28" s="31" t="str">
        <f>+ΚΑΘΟΛΙΚΟ!A46</f>
        <v>54.03</v>
      </c>
      <c r="B28" s="83"/>
      <c r="C28" s="83">
        <f>+ΚΑΘΟΛΙΚΟ!B51</f>
        <v>36000</v>
      </c>
    </row>
    <row r="29" spans="1:3" x14ac:dyDescent="0.2">
      <c r="A29" s="31" t="str">
        <f>+ΚΑΘΟΛΙΚΟ!D46</f>
        <v>55.01</v>
      </c>
      <c r="B29" s="83"/>
      <c r="C29" s="83">
        <f>+ΚΑΘΟΛΙΚΟ!E51</f>
        <v>32000</v>
      </c>
    </row>
    <row r="30" spans="1:3" x14ac:dyDescent="0.2">
      <c r="A30" s="31" t="str">
        <f>+ΚΑΘΟΛΙΚΟ!G46</f>
        <v>60.01</v>
      </c>
      <c r="B30" s="83">
        <f>+ΚΑΘΟΛΙΚΟ!G51</f>
        <v>413000</v>
      </c>
      <c r="C30" s="83"/>
    </row>
    <row r="31" spans="1:3" x14ac:dyDescent="0.2">
      <c r="A31" s="31" t="str">
        <f>+ΚΑΘΟΛΙΚΟ!J46</f>
        <v>60.02</v>
      </c>
      <c r="B31" s="83">
        <f>+ΚΑΘΟΛΙΚΟ!J51</f>
        <v>122000</v>
      </c>
      <c r="C31" s="83"/>
    </row>
    <row r="32" spans="1:3" x14ac:dyDescent="0.2">
      <c r="A32" s="31" t="str">
        <f>+ΚΑΘΟΛΙΚΟ!M46</f>
        <v>64.01</v>
      </c>
      <c r="B32" s="83">
        <f>+ΚΑΘΟΛΙΚΟ!M51</f>
        <v>72000</v>
      </c>
      <c r="C32" s="83"/>
    </row>
    <row r="33" spans="1:3" x14ac:dyDescent="0.2">
      <c r="A33" s="31" t="str">
        <f>+ΚΑΘΟΛΙΚΟ!A54</f>
        <v>64.02</v>
      </c>
      <c r="B33" s="83">
        <f>+ΚΑΘΟΛΙΚΟ!A60</f>
        <v>34000</v>
      </c>
      <c r="C33" s="83"/>
    </row>
    <row r="34" spans="1:3" x14ac:dyDescent="0.2">
      <c r="A34" s="31" t="str">
        <f>+ΚΑΘΟΛΙΚΟ!D54</f>
        <v>64.07</v>
      </c>
      <c r="B34" s="83">
        <f>+ΚΑΘΟΛΙΚΟ!D60</f>
        <v>84000</v>
      </c>
      <c r="C34" s="83"/>
    </row>
    <row r="35" spans="1:3" x14ac:dyDescent="0.2">
      <c r="A35" s="31" t="str">
        <f>+ΚΑΘΟΛΙΚΟ!G54</f>
        <v>64.10</v>
      </c>
      <c r="B35" s="83">
        <f>+ΚΑΘΟΛΙΚΟ!G60</f>
        <v>134000</v>
      </c>
      <c r="C35" s="83"/>
    </row>
    <row r="36" spans="1:3" x14ac:dyDescent="0.2">
      <c r="A36" s="31" t="str">
        <f>+ΚΑΘΟΛΙΚΟ!J54</f>
        <v>64.08</v>
      </c>
      <c r="B36" s="83">
        <f>+ΚΑΘΟΛΙΚΟ!J60</f>
        <v>16000</v>
      </c>
      <c r="C36" s="83"/>
    </row>
    <row r="37" spans="1:3" x14ac:dyDescent="0.2">
      <c r="A37" s="31" t="str">
        <f>+ΚΑΘΟΛΙΚΟ!M54</f>
        <v>64.12</v>
      </c>
      <c r="B37" s="83">
        <f>+ΚΑΘΟΛΙΚΟ!M60</f>
        <v>47000</v>
      </c>
      <c r="C37" s="83"/>
    </row>
    <row r="38" spans="1:3" x14ac:dyDescent="0.2">
      <c r="A38" s="31" t="str">
        <f>+ΚΑΘΟΛΙΚΟ!A63</f>
        <v>65.01</v>
      </c>
      <c r="B38" s="83">
        <f>+ΚΑΘΟΛΙΚΟ!A68</f>
        <v>29000</v>
      </c>
      <c r="C38" s="83"/>
    </row>
    <row r="39" spans="1:3" x14ac:dyDescent="0.2">
      <c r="A39" s="31" t="str">
        <f>+ΚΑΘΟΛΙΚΟ!D63</f>
        <v>70.01</v>
      </c>
      <c r="B39" s="83"/>
      <c r="C39" s="83">
        <f>+ΚΑΘΟΛΙΚΟ!E68</f>
        <v>4151000</v>
      </c>
    </row>
    <row r="40" spans="1:3" x14ac:dyDescent="0.2">
      <c r="A40" s="32" t="str">
        <f>+ΚΑΘΟΛΙΚΟ!G63</f>
        <v>70.07</v>
      </c>
      <c r="B40" s="83"/>
      <c r="C40" s="83">
        <f>ΚΑΘΟΛΙΚΟ!H64</f>
        <v>123000</v>
      </c>
    </row>
    <row r="41" spans="1:3" x14ac:dyDescent="0.2">
      <c r="A41" s="31" t="str">
        <f>+ΚΑΘΟΛΙΚΟ!J63</f>
        <v>72.04</v>
      </c>
      <c r="B41" s="7"/>
      <c r="C41" s="83">
        <f>ΚΑΘΟΛΙΚΟ!K64</f>
        <v>22000</v>
      </c>
    </row>
    <row r="42" spans="1:3" x14ac:dyDescent="0.2">
      <c r="A42" s="31" t="str">
        <f>+ΚΑΘΟΛΙΚΟ!D72</f>
        <v>66.02</v>
      </c>
      <c r="B42" s="7">
        <f>+ΚΑΘΟΛΙΚΟ!D78</f>
        <v>14877.368086529043</v>
      </c>
      <c r="C42" s="83"/>
    </row>
    <row r="43" spans="1:3" x14ac:dyDescent="0.2">
      <c r="A43" s="31" t="str">
        <f>+ΚΑΘΟΛΙΚΟ!G72</f>
        <v>66.04</v>
      </c>
      <c r="B43" s="83">
        <f>+ΚΑΘΟΛΙΚΟ!G78</f>
        <v>11759.998799999999</v>
      </c>
      <c r="C43" s="83"/>
    </row>
    <row r="44" spans="1:3" x14ac:dyDescent="0.2">
      <c r="A44" s="31" t="str">
        <f>+ΚΑΘΟΛΙΚΟ!J72</f>
        <v>66.06</v>
      </c>
      <c r="B44" s="83">
        <f>+ΚΑΘΟΛΙΚΟ!J78</f>
        <v>16400</v>
      </c>
      <c r="C44" s="83"/>
    </row>
    <row r="45" spans="1:3" x14ac:dyDescent="0.2">
      <c r="A45" s="31" t="str">
        <f>+ΚΑΘΟΛΙΚΟ!M72</f>
        <v>66.05</v>
      </c>
      <c r="B45" s="83">
        <f>+ΚΑΘΟΛΙΚΟ!M78</f>
        <v>24999.998000000003</v>
      </c>
      <c r="C45" s="83"/>
    </row>
    <row r="46" spans="1:3" x14ac:dyDescent="0.2">
      <c r="A46" s="31" t="str">
        <f>+ΚΑΘΟΛΙΚΟ!A81</f>
        <v>66.03</v>
      </c>
      <c r="B46" s="83">
        <f>+ΚΑΘΟΛΙΚΟ!A86</f>
        <v>7000.0000000000146</v>
      </c>
      <c r="C46" s="83"/>
    </row>
    <row r="47" spans="1:3" x14ac:dyDescent="0.2">
      <c r="A47" s="31" t="str">
        <f>ΚΑΘΟΛΙΚΟ!G89</f>
        <v>82.01.01</v>
      </c>
      <c r="B47" s="83">
        <f>+ΚΑΘΟΛΙΚΟ!G94</f>
        <v>3109999.9999999995</v>
      </c>
      <c r="C47" s="83"/>
    </row>
    <row r="48" spans="1:3" x14ac:dyDescent="0.2">
      <c r="A48" s="31"/>
      <c r="B48" s="93">
        <f>SUM(B3:B47)</f>
        <v>7347037.3648865279</v>
      </c>
      <c r="C48" s="93">
        <f>SUM(C3:C47)</f>
        <v>7347037.3648865288</v>
      </c>
    </row>
  </sheetData>
  <mergeCells count="1">
    <mergeCell ref="A1:C1"/>
  </mergeCells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59"/>
  <sheetViews>
    <sheetView topLeftCell="A25" zoomScale="186" zoomScaleNormal="186" workbookViewId="0">
      <selection activeCell="D39" sqref="D39"/>
    </sheetView>
  </sheetViews>
  <sheetFormatPr defaultColWidth="8.7109375" defaultRowHeight="12.75" x14ac:dyDescent="0.2"/>
  <cols>
    <col min="1" max="1" width="12.7109375" bestFit="1" customWidth="1"/>
    <col min="2" max="2" width="58.42578125" bestFit="1" customWidth="1"/>
    <col min="3" max="4" width="11.140625" style="1" bestFit="1" customWidth="1"/>
    <col min="5" max="5" width="12.7109375" bestFit="1" customWidth="1"/>
    <col min="6" max="6" width="41" bestFit="1" customWidth="1"/>
    <col min="7" max="8" width="10" bestFit="1" customWidth="1"/>
  </cols>
  <sheetData>
    <row r="1" spans="1:9" ht="18" x14ac:dyDescent="0.25">
      <c r="A1" s="207" t="s">
        <v>106</v>
      </c>
      <c r="B1" s="208"/>
      <c r="C1" s="208"/>
      <c r="D1" s="208"/>
      <c r="E1" s="208"/>
      <c r="F1" s="208"/>
      <c r="G1" s="208"/>
      <c r="H1" s="208"/>
    </row>
    <row r="2" spans="1:9" x14ac:dyDescent="0.2">
      <c r="A2" s="35" t="s">
        <v>105</v>
      </c>
      <c r="B2" s="36"/>
      <c r="C2" s="49"/>
      <c r="D2" s="49"/>
      <c r="E2" s="35" t="s">
        <v>105</v>
      </c>
      <c r="F2" s="36"/>
      <c r="G2" s="36"/>
      <c r="H2" s="36"/>
    </row>
    <row r="3" spans="1:9" x14ac:dyDescent="0.2">
      <c r="A3" s="38"/>
      <c r="B3" s="36"/>
      <c r="C3" s="50" t="s">
        <v>107</v>
      </c>
      <c r="D3" s="49"/>
      <c r="E3" s="39"/>
      <c r="F3" s="36"/>
      <c r="G3" s="206" t="s">
        <v>107</v>
      </c>
      <c r="H3" s="206"/>
    </row>
    <row r="4" spans="1:9" x14ac:dyDescent="0.2">
      <c r="A4" s="38"/>
      <c r="B4" s="36"/>
      <c r="C4" s="50" t="s">
        <v>170</v>
      </c>
      <c r="D4" s="49"/>
      <c r="E4" s="39"/>
      <c r="F4" s="36"/>
      <c r="G4" s="206" t="s">
        <v>108</v>
      </c>
      <c r="H4" s="206"/>
    </row>
    <row r="5" spans="1:9" x14ac:dyDescent="0.2">
      <c r="A5" s="38"/>
      <c r="B5" s="36"/>
      <c r="C5" s="49"/>
      <c r="D5" s="49"/>
      <c r="E5" s="39"/>
      <c r="F5" s="36"/>
      <c r="G5" s="36"/>
      <c r="H5" s="36"/>
    </row>
    <row r="6" spans="1:9" ht="15" x14ac:dyDescent="0.25">
      <c r="A6" s="38"/>
      <c r="B6" s="40" t="s">
        <v>57</v>
      </c>
      <c r="C6" s="51"/>
      <c r="D6" s="51"/>
      <c r="E6" s="39"/>
      <c r="F6" s="40" t="s">
        <v>58</v>
      </c>
      <c r="G6" s="40"/>
      <c r="H6" s="40"/>
    </row>
    <row r="7" spans="1:9" x14ac:dyDescent="0.2">
      <c r="A7" s="38"/>
      <c r="B7" s="36"/>
      <c r="C7" s="49"/>
      <c r="D7" s="49"/>
      <c r="E7" s="36"/>
      <c r="F7" s="36"/>
      <c r="G7" s="36"/>
      <c r="H7" s="36"/>
    </row>
    <row r="8" spans="1:9" x14ac:dyDescent="0.2">
      <c r="A8" s="38"/>
      <c r="B8" s="41" t="s">
        <v>109</v>
      </c>
      <c r="C8" s="52">
        <f>+ΚΑΘΟΛΙΚΟ!D21</f>
        <v>300000</v>
      </c>
      <c r="D8" s="52"/>
      <c r="E8" s="36"/>
      <c r="F8" s="41" t="s">
        <v>110</v>
      </c>
      <c r="G8" s="41"/>
      <c r="H8" s="41"/>
    </row>
    <row r="9" spans="1:9" ht="15" x14ac:dyDescent="0.35">
      <c r="A9" s="38"/>
      <c r="B9" s="41" t="s">
        <v>111</v>
      </c>
      <c r="C9" s="53">
        <f>ΚΑΘΟΛΙΚΟ!H21</f>
        <v>3229999.9999999995</v>
      </c>
      <c r="D9" s="52"/>
      <c r="E9" s="36">
        <v>70</v>
      </c>
      <c r="F9" s="36" t="s">
        <v>112</v>
      </c>
      <c r="G9" s="37">
        <f>+ΚΑΘΟΛΙΚΟ!E68</f>
        <v>4151000</v>
      </c>
      <c r="H9" s="36"/>
    </row>
    <row r="10" spans="1:9" ht="15" x14ac:dyDescent="0.35">
      <c r="A10" s="38"/>
      <c r="B10" s="41" t="s">
        <v>113</v>
      </c>
      <c r="C10" s="54">
        <f>ΚΑΘΟΛΙΚΟ!D26</f>
        <v>420000</v>
      </c>
      <c r="D10" s="52"/>
      <c r="E10" s="36">
        <v>71</v>
      </c>
      <c r="F10" s="36" t="s">
        <v>114</v>
      </c>
      <c r="G10" s="37">
        <v>0</v>
      </c>
      <c r="H10" s="36"/>
    </row>
    <row r="11" spans="1:9" ht="15" x14ac:dyDescent="0.35">
      <c r="A11" s="38"/>
      <c r="B11" s="36" t="s">
        <v>115</v>
      </c>
      <c r="C11" s="54"/>
      <c r="D11" s="54">
        <f>+C8-C10+C9</f>
        <v>3109999.9999999995</v>
      </c>
      <c r="E11" s="36">
        <v>72</v>
      </c>
      <c r="F11" s="36" t="s">
        <v>116</v>
      </c>
      <c r="G11" s="37">
        <v>0</v>
      </c>
      <c r="H11" s="36"/>
    </row>
    <row r="12" spans="1:9" ht="15" x14ac:dyDescent="0.35">
      <c r="A12" s="38"/>
      <c r="B12" s="41" t="s">
        <v>117</v>
      </c>
      <c r="C12" s="54"/>
      <c r="D12" s="52"/>
      <c r="E12" s="36">
        <v>72</v>
      </c>
      <c r="F12" s="36" t="s">
        <v>118</v>
      </c>
      <c r="G12" s="37">
        <v>0</v>
      </c>
      <c r="H12" s="36"/>
    </row>
    <row r="13" spans="1:9" x14ac:dyDescent="0.2">
      <c r="A13" s="38">
        <v>60</v>
      </c>
      <c r="B13" s="36" t="s">
        <v>119</v>
      </c>
      <c r="C13" s="55">
        <f>+ΚΑΘΟΛΙΚΟ!G51+ΚΑΘΟΛΙΚΟ!J51</f>
        <v>535000</v>
      </c>
      <c r="D13" s="49"/>
      <c r="E13" s="36">
        <v>72</v>
      </c>
      <c r="F13" s="36" t="s">
        <v>120</v>
      </c>
      <c r="G13" s="37">
        <v>0</v>
      </c>
      <c r="H13" s="36"/>
    </row>
    <row r="14" spans="1:9" x14ac:dyDescent="0.2">
      <c r="A14" s="38">
        <v>61</v>
      </c>
      <c r="B14" s="36" t="s">
        <v>121</v>
      </c>
      <c r="C14" s="55">
        <f>+ΚΑΘΟΛΙΚΟ!M51</f>
        <v>72000</v>
      </c>
      <c r="D14" s="49"/>
      <c r="E14" s="36">
        <v>72</v>
      </c>
      <c r="F14" s="36" t="s">
        <v>122</v>
      </c>
      <c r="G14" s="37">
        <v>0</v>
      </c>
      <c r="H14" s="36"/>
      <c r="I14" s="43"/>
    </row>
    <row r="15" spans="1:9" x14ac:dyDescent="0.2">
      <c r="A15" s="38">
        <v>62</v>
      </c>
      <c r="B15" s="36" t="s">
        <v>123</v>
      </c>
      <c r="C15" s="55">
        <f>+ΚΑΘΟΛΙΚΟ!A60+ΚΑΘΟΛΙΚΟ!G86</f>
        <v>34000</v>
      </c>
      <c r="D15" s="49"/>
      <c r="E15" s="36">
        <v>72</v>
      </c>
      <c r="F15" s="36" t="s">
        <v>124</v>
      </c>
      <c r="G15" s="37">
        <v>0</v>
      </c>
      <c r="H15" s="36"/>
      <c r="I15" s="43"/>
    </row>
    <row r="16" spans="1:9" x14ac:dyDescent="0.2">
      <c r="A16" s="38">
        <v>63</v>
      </c>
      <c r="B16" s="36" t="s">
        <v>125</v>
      </c>
      <c r="C16" s="55"/>
      <c r="D16" s="49"/>
      <c r="E16" s="36">
        <v>72</v>
      </c>
      <c r="F16" s="36" t="s">
        <v>126</v>
      </c>
      <c r="G16" s="37">
        <v>0</v>
      </c>
      <c r="H16" s="36"/>
      <c r="I16" s="43"/>
    </row>
    <row r="17" spans="1:9" x14ac:dyDescent="0.2">
      <c r="A17" s="38">
        <v>64</v>
      </c>
      <c r="B17" s="36" t="s">
        <v>127</v>
      </c>
      <c r="C17" s="55"/>
      <c r="D17" s="49"/>
      <c r="E17" s="36">
        <v>72</v>
      </c>
      <c r="F17" s="36" t="s">
        <v>128</v>
      </c>
      <c r="G17" s="37">
        <v>0</v>
      </c>
      <c r="H17" s="36"/>
      <c r="I17" s="43"/>
    </row>
    <row r="18" spans="1:9" x14ac:dyDescent="0.2">
      <c r="A18" s="38" t="s">
        <v>36</v>
      </c>
      <c r="B18" s="36" t="s">
        <v>129</v>
      </c>
      <c r="C18" s="55">
        <f>+ΚΑΘΟΛΙΚΟ!D60</f>
        <v>84000</v>
      </c>
      <c r="D18" s="49"/>
      <c r="E18" s="36">
        <v>73</v>
      </c>
      <c r="F18" s="36" t="s">
        <v>130</v>
      </c>
      <c r="G18" s="44">
        <v>0</v>
      </c>
      <c r="H18" s="44">
        <f>SUM(G9:G18)</f>
        <v>4151000</v>
      </c>
      <c r="I18" s="43"/>
    </row>
    <row r="19" spans="1:9" x14ac:dyDescent="0.2">
      <c r="A19" s="38" t="s">
        <v>131</v>
      </c>
      <c r="B19" s="36" t="s">
        <v>132</v>
      </c>
      <c r="C19" s="55">
        <v>0</v>
      </c>
      <c r="D19" s="49"/>
      <c r="E19" s="36"/>
      <c r="F19" s="36"/>
      <c r="G19" s="37"/>
      <c r="H19" s="36"/>
      <c r="I19" s="43"/>
    </row>
    <row r="20" spans="1:9" x14ac:dyDescent="0.2">
      <c r="A20" s="38" t="s">
        <v>37</v>
      </c>
      <c r="B20" s="36" t="s">
        <v>133</v>
      </c>
      <c r="C20" s="55">
        <f>+ΚΑΘΟΛΙΚΟ!G60</f>
        <v>134000</v>
      </c>
      <c r="D20" s="49"/>
      <c r="E20" s="36"/>
      <c r="F20" s="41" t="s">
        <v>134</v>
      </c>
      <c r="G20" s="37"/>
      <c r="H20" s="41"/>
      <c r="I20" s="43"/>
    </row>
    <row r="21" spans="1:9" x14ac:dyDescent="0.2">
      <c r="A21" s="38" t="s">
        <v>135</v>
      </c>
      <c r="B21" s="36" t="s">
        <v>136</v>
      </c>
      <c r="C21" s="55">
        <v>0</v>
      </c>
      <c r="D21" s="49"/>
      <c r="E21" s="36">
        <v>74</v>
      </c>
      <c r="F21" s="36" t="s">
        <v>137</v>
      </c>
      <c r="G21" s="37">
        <v>0</v>
      </c>
      <c r="H21" s="36"/>
      <c r="I21" s="43"/>
    </row>
    <row r="22" spans="1:9" x14ac:dyDescent="0.2">
      <c r="A22" s="38" t="s">
        <v>138</v>
      </c>
      <c r="B22" s="36" t="s">
        <v>139</v>
      </c>
      <c r="C22" s="55">
        <v>0</v>
      </c>
      <c r="D22" s="49"/>
      <c r="E22" s="36">
        <v>75</v>
      </c>
      <c r="F22" s="36" t="s">
        <v>140</v>
      </c>
      <c r="G22" s="37">
        <f>ΚΑΘΟΛΙΚΟ!H64</f>
        <v>123000</v>
      </c>
      <c r="H22" s="36"/>
      <c r="I22" s="43"/>
    </row>
    <row r="23" spans="1:9" x14ac:dyDescent="0.2">
      <c r="A23" s="38" t="s">
        <v>141</v>
      </c>
      <c r="B23" s="36" t="s">
        <v>142</v>
      </c>
      <c r="C23" s="55"/>
      <c r="D23" s="49"/>
      <c r="E23" s="36">
        <v>76</v>
      </c>
      <c r="F23" s="36" t="s">
        <v>143</v>
      </c>
      <c r="G23" s="37">
        <f>ΚΑΘΟΛΙΚΟ!K64</f>
        <v>22000</v>
      </c>
      <c r="H23" s="36"/>
      <c r="I23" s="43"/>
    </row>
    <row r="24" spans="1:9" x14ac:dyDescent="0.2">
      <c r="A24" s="38" t="s">
        <v>144</v>
      </c>
      <c r="B24" s="36" t="s">
        <v>145</v>
      </c>
      <c r="C24" s="55">
        <v>0</v>
      </c>
      <c r="D24" s="49"/>
      <c r="E24" s="36" t="s">
        <v>146</v>
      </c>
      <c r="F24" s="36" t="s">
        <v>147</v>
      </c>
      <c r="G24" s="44">
        <v>0</v>
      </c>
      <c r="H24" s="44">
        <f>SUM(G21:G24)</f>
        <v>145000</v>
      </c>
      <c r="I24" s="43"/>
    </row>
    <row r="25" spans="1:9" x14ac:dyDescent="0.2">
      <c r="A25" s="38" t="s">
        <v>38</v>
      </c>
      <c r="B25" s="36" t="s">
        <v>148</v>
      </c>
      <c r="C25" s="55">
        <f>+ΚΑΘΟΛΙΚΟ!J60</f>
        <v>16000</v>
      </c>
      <c r="D25" s="49"/>
      <c r="E25" s="36"/>
      <c r="F25" s="36"/>
      <c r="G25" s="36"/>
      <c r="H25" s="37">
        <f>+H24+H18</f>
        <v>4296000</v>
      </c>
      <c r="I25" s="43"/>
    </row>
    <row r="26" spans="1:9" x14ac:dyDescent="0.2">
      <c r="A26" s="38" t="s">
        <v>149</v>
      </c>
      <c r="B26" s="36" t="s">
        <v>150</v>
      </c>
      <c r="C26" s="55">
        <v>0</v>
      </c>
      <c r="D26" s="49"/>
      <c r="E26" s="36"/>
      <c r="F26" s="36"/>
      <c r="G26" s="36"/>
      <c r="H26" s="36"/>
      <c r="I26" s="43"/>
    </row>
    <row r="27" spans="1:9" x14ac:dyDescent="0.2">
      <c r="A27" s="38" t="s">
        <v>151</v>
      </c>
      <c r="B27" s="36" t="s">
        <v>152</v>
      </c>
      <c r="C27" s="55"/>
      <c r="D27" s="49"/>
      <c r="E27" s="36"/>
      <c r="F27" s="36"/>
      <c r="G27" s="36"/>
      <c r="H27" s="36"/>
      <c r="I27" s="43"/>
    </row>
    <row r="28" spans="1:9" x14ac:dyDescent="0.2">
      <c r="A28" s="38" t="s">
        <v>153</v>
      </c>
      <c r="B28" s="36" t="s">
        <v>154</v>
      </c>
      <c r="C28" s="55">
        <v>0</v>
      </c>
      <c r="D28" s="49"/>
      <c r="E28" s="36"/>
      <c r="F28" s="36"/>
      <c r="G28" s="36"/>
      <c r="H28" s="36"/>
      <c r="I28" s="43"/>
    </row>
    <row r="29" spans="1:9" x14ac:dyDescent="0.2">
      <c r="A29" s="38" t="s">
        <v>155</v>
      </c>
      <c r="B29" s="36" t="s">
        <v>156</v>
      </c>
      <c r="C29" s="55"/>
      <c r="D29" s="49"/>
      <c r="E29" s="36"/>
      <c r="F29" s="36"/>
      <c r="G29" s="36"/>
      <c r="H29" s="36"/>
      <c r="I29" s="43"/>
    </row>
    <row r="30" spans="1:9" x14ac:dyDescent="0.2">
      <c r="A30" s="38" t="s">
        <v>43</v>
      </c>
      <c r="B30" s="36" t="s">
        <v>157</v>
      </c>
      <c r="C30" s="55">
        <f>+ΚΑΘΟΛΙΚΟ!M60</f>
        <v>47000</v>
      </c>
      <c r="D30" s="49"/>
      <c r="E30" s="36"/>
      <c r="F30" s="36"/>
      <c r="G30" s="36"/>
      <c r="H30" s="36"/>
    </row>
    <row r="31" spans="1:9" x14ac:dyDescent="0.2">
      <c r="A31" s="38">
        <v>65</v>
      </c>
      <c r="B31" s="36" t="s">
        <v>158</v>
      </c>
      <c r="C31" s="55">
        <f>+ΚΑΘΟΛΙΚΟ!A68</f>
        <v>29000</v>
      </c>
      <c r="D31" s="49"/>
      <c r="E31" s="36"/>
      <c r="F31" s="36"/>
      <c r="G31" s="36"/>
      <c r="H31" s="36"/>
    </row>
    <row r="32" spans="1:9" x14ac:dyDescent="0.2">
      <c r="A32" s="38">
        <v>66</v>
      </c>
      <c r="B32" s="36" t="s">
        <v>159</v>
      </c>
      <c r="C32" s="55">
        <f>+ΚΑΘΟΛΙΚΟ!D78+ΚΑΘΟΛΙΚΟ!G78+ΚΑΘΟΛΙΚΟ!J78+ΚΑΘΟΛΙΚΟ!M78+ΚΑΘΟΛΙΚΟ!A86</f>
        <v>75037.36488652906</v>
      </c>
      <c r="D32" s="49"/>
      <c r="E32" s="36"/>
      <c r="F32" s="36"/>
      <c r="G32" s="36"/>
      <c r="H32" s="36"/>
    </row>
    <row r="33" spans="1:8" ht="15" x14ac:dyDescent="0.35">
      <c r="A33" s="38">
        <v>68</v>
      </c>
      <c r="B33" s="36" t="s">
        <v>160</v>
      </c>
      <c r="C33" s="56">
        <f>+ΚΑΘΟΛΙΚΟ!D86</f>
        <v>0</v>
      </c>
      <c r="D33" s="54">
        <f>SUM(C13:C33)</f>
        <v>1026037.364886529</v>
      </c>
      <c r="E33" s="36"/>
      <c r="F33" s="36"/>
      <c r="G33" s="36"/>
      <c r="H33" s="36"/>
    </row>
    <row r="34" spans="1:8" ht="15" x14ac:dyDescent="0.35">
      <c r="A34" s="38"/>
      <c r="B34" s="36" t="s">
        <v>161</v>
      </c>
      <c r="C34" s="54"/>
      <c r="D34" s="55">
        <f>+D33+D11</f>
        <v>4136037.3648865288</v>
      </c>
      <c r="E34" s="36"/>
      <c r="F34" s="36"/>
      <c r="G34" s="36"/>
      <c r="H34" s="36"/>
    </row>
    <row r="35" spans="1:8" ht="15" x14ac:dyDescent="0.35">
      <c r="A35" s="38"/>
      <c r="B35" s="41" t="s">
        <v>162</v>
      </c>
      <c r="C35" s="54"/>
      <c r="D35" s="52"/>
      <c r="E35" s="36"/>
      <c r="F35" s="36"/>
      <c r="G35" s="37"/>
      <c r="H35" s="36"/>
    </row>
    <row r="36" spans="1:8" x14ac:dyDescent="0.2">
      <c r="A36" s="38" t="s">
        <v>163</v>
      </c>
      <c r="B36" s="36" t="s">
        <v>164</v>
      </c>
      <c r="C36" s="55">
        <v>0</v>
      </c>
      <c r="D36" s="49"/>
      <c r="E36" s="36"/>
      <c r="F36" s="36"/>
      <c r="G36" s="36"/>
      <c r="H36" s="36"/>
    </row>
    <row r="37" spans="1:8" ht="15" x14ac:dyDescent="0.35">
      <c r="A37" s="38" t="s">
        <v>165</v>
      </c>
      <c r="B37" s="36" t="s">
        <v>166</v>
      </c>
      <c r="C37" s="56">
        <v>0</v>
      </c>
      <c r="D37" s="54">
        <v>0</v>
      </c>
      <c r="E37" s="36"/>
      <c r="F37" s="36"/>
      <c r="G37" s="36"/>
      <c r="H37" s="36"/>
    </row>
    <row r="38" spans="1:8" ht="15" x14ac:dyDescent="0.35">
      <c r="A38" s="38"/>
      <c r="B38" s="36" t="s">
        <v>167</v>
      </c>
      <c r="C38" s="49"/>
      <c r="D38" s="54">
        <f>+H25</f>
        <v>4296000</v>
      </c>
      <c r="E38" s="36"/>
      <c r="F38" s="36"/>
      <c r="G38" s="36"/>
      <c r="H38" s="36"/>
    </row>
    <row r="39" spans="1:8" ht="15" x14ac:dyDescent="0.35">
      <c r="A39" s="38" t="s">
        <v>101</v>
      </c>
      <c r="B39" s="36" t="s">
        <v>168</v>
      </c>
      <c r="C39" s="49"/>
      <c r="D39" s="54">
        <f>+D38-D34</f>
        <v>159962.63511347119</v>
      </c>
      <c r="E39" s="36" t="s">
        <v>101</v>
      </c>
      <c r="F39" s="36" t="s">
        <v>169</v>
      </c>
      <c r="G39" s="36"/>
      <c r="H39" s="42"/>
    </row>
    <row r="40" spans="1:8" x14ac:dyDescent="0.2">
      <c r="A40" s="38"/>
      <c r="B40" s="36"/>
      <c r="C40" s="49"/>
      <c r="D40" s="59"/>
      <c r="E40" s="36"/>
      <c r="F40" s="36"/>
      <c r="G40" s="36"/>
      <c r="H40" s="45"/>
    </row>
    <row r="41" spans="1:8" x14ac:dyDescent="0.2">
      <c r="A41" s="38"/>
      <c r="B41" s="36"/>
      <c r="C41" s="49"/>
      <c r="D41" s="49"/>
      <c r="E41" s="36"/>
      <c r="F41" s="36"/>
      <c r="G41" s="36"/>
      <c r="H41" s="36"/>
    </row>
    <row r="42" spans="1:8" x14ac:dyDescent="0.2">
      <c r="A42" s="46"/>
      <c r="B42" s="36"/>
      <c r="C42" s="49"/>
      <c r="D42" s="49"/>
      <c r="E42" s="60"/>
      <c r="F42" s="36"/>
      <c r="G42" s="36"/>
      <c r="H42" s="36"/>
    </row>
    <row r="43" spans="1:8" x14ac:dyDescent="0.2">
      <c r="A43" s="46"/>
      <c r="B43" s="36"/>
      <c r="C43" s="49"/>
      <c r="D43" s="49"/>
      <c r="E43" s="36"/>
      <c r="F43" s="36"/>
      <c r="G43" s="36"/>
      <c r="H43" s="36"/>
    </row>
    <row r="44" spans="1:8" x14ac:dyDescent="0.2">
      <c r="A44" s="46"/>
      <c r="B44" s="36"/>
      <c r="C44" s="49"/>
      <c r="D44" s="49"/>
      <c r="E44" s="36"/>
      <c r="F44" s="36"/>
      <c r="G44" s="36"/>
      <c r="H44" s="36"/>
    </row>
    <row r="45" spans="1:8" x14ac:dyDescent="0.2">
      <c r="A45" s="46"/>
      <c r="B45" s="36"/>
      <c r="C45" s="49"/>
      <c r="D45" s="49"/>
      <c r="E45" s="36"/>
      <c r="F45" s="36"/>
      <c r="G45" s="36"/>
      <c r="H45" s="36"/>
    </row>
    <row r="46" spans="1:8" x14ac:dyDescent="0.2">
      <c r="A46" s="46"/>
      <c r="B46" s="36"/>
      <c r="C46" s="49"/>
      <c r="D46" s="49"/>
      <c r="E46" s="36"/>
      <c r="F46" s="36"/>
      <c r="G46" s="36"/>
      <c r="H46" s="36"/>
    </row>
    <row r="47" spans="1:8" x14ac:dyDescent="0.2">
      <c r="A47" s="46"/>
      <c r="B47" s="36"/>
      <c r="C47" s="49"/>
      <c r="D47" s="49"/>
      <c r="E47" s="36"/>
      <c r="F47" s="36"/>
      <c r="G47" s="36"/>
      <c r="H47" s="36"/>
    </row>
    <row r="48" spans="1:8" x14ac:dyDescent="0.2">
      <c r="A48" s="46"/>
      <c r="B48" s="36"/>
      <c r="C48" s="49"/>
      <c r="D48" s="49"/>
      <c r="E48" s="36"/>
      <c r="F48" s="36"/>
      <c r="G48" s="36"/>
      <c r="H48" s="36"/>
    </row>
    <row r="49" spans="1:10" x14ac:dyDescent="0.2">
      <c r="A49" s="46"/>
      <c r="B49" s="36"/>
      <c r="C49" s="49"/>
      <c r="D49" s="49"/>
      <c r="E49" s="36"/>
      <c r="F49" s="36"/>
      <c r="G49" s="36"/>
      <c r="H49" s="36"/>
    </row>
    <row r="50" spans="1:10" x14ac:dyDescent="0.2">
      <c r="A50" s="46"/>
      <c r="B50" s="36"/>
      <c r="C50" s="49"/>
      <c r="D50" s="49"/>
      <c r="E50" s="36"/>
      <c r="F50" s="36"/>
      <c r="G50" s="36"/>
      <c r="H50" s="36"/>
      <c r="I50" s="43"/>
      <c r="J50" s="43"/>
    </row>
    <row r="51" spans="1:10" x14ac:dyDescent="0.2">
      <c r="A51" s="46"/>
      <c r="B51" s="36"/>
      <c r="C51" s="49"/>
      <c r="D51" s="49"/>
      <c r="E51" s="36"/>
      <c r="F51" s="36"/>
      <c r="G51" s="36"/>
      <c r="H51" s="36"/>
      <c r="I51" s="43"/>
      <c r="J51" s="43"/>
    </row>
    <row r="52" spans="1:10" x14ac:dyDescent="0.2">
      <c r="A52" s="46"/>
      <c r="B52" s="36"/>
      <c r="C52" s="49"/>
      <c r="D52" s="49"/>
      <c r="E52" s="36"/>
      <c r="F52" s="36"/>
      <c r="G52" s="36"/>
      <c r="H52" s="36"/>
      <c r="I52" s="43"/>
      <c r="J52" s="43"/>
    </row>
    <row r="53" spans="1:10" x14ac:dyDescent="0.2">
      <c r="A53" s="46"/>
      <c r="B53" s="36"/>
      <c r="C53" s="49"/>
      <c r="D53" s="49"/>
      <c r="E53" s="36"/>
      <c r="F53" s="36"/>
      <c r="G53" s="36"/>
      <c r="H53" s="36"/>
      <c r="I53" s="43"/>
      <c r="J53" s="43"/>
    </row>
    <row r="54" spans="1:10" x14ac:dyDescent="0.2">
      <c r="A54" s="46"/>
      <c r="B54" s="36"/>
      <c r="C54" s="49"/>
      <c r="D54" s="49"/>
      <c r="E54" s="36"/>
      <c r="F54" s="36"/>
      <c r="G54" s="36"/>
      <c r="H54" s="36"/>
      <c r="I54" s="43"/>
      <c r="J54" s="47"/>
    </row>
    <row r="55" spans="1:10" x14ac:dyDescent="0.2">
      <c r="A55" s="46"/>
      <c r="B55" s="36"/>
      <c r="C55" s="49"/>
      <c r="D55" s="49"/>
      <c r="E55" s="36"/>
      <c r="F55" s="36"/>
      <c r="G55" s="36"/>
      <c r="H55" s="36"/>
      <c r="I55" s="43"/>
      <c r="J55" s="37"/>
    </row>
    <row r="56" spans="1:10" x14ac:dyDescent="0.2">
      <c r="A56" s="46"/>
      <c r="B56" s="36"/>
      <c r="C56" s="49"/>
      <c r="D56" s="49"/>
      <c r="E56" s="36"/>
      <c r="F56" s="36"/>
      <c r="G56" s="36"/>
      <c r="H56" s="36"/>
      <c r="I56" s="43"/>
      <c r="J56" s="37"/>
    </row>
    <row r="57" spans="1:10" x14ac:dyDescent="0.2">
      <c r="A57" s="46"/>
      <c r="B57" s="36"/>
      <c r="C57" s="49"/>
      <c r="D57" s="49"/>
      <c r="E57" s="36"/>
      <c r="F57" s="36"/>
      <c r="G57" s="36"/>
      <c r="H57" s="36"/>
      <c r="I57" s="43"/>
      <c r="J57" s="37"/>
    </row>
    <row r="58" spans="1:10" x14ac:dyDescent="0.2">
      <c r="A58" s="46"/>
      <c r="B58" s="36"/>
      <c r="C58" s="49"/>
      <c r="D58" s="49"/>
      <c r="E58" s="36"/>
      <c r="F58" s="36"/>
      <c r="G58" s="36"/>
      <c r="H58" s="36"/>
      <c r="I58" s="43"/>
      <c r="J58" s="37"/>
    </row>
    <row r="59" spans="1:10" x14ac:dyDescent="0.2">
      <c r="A59" s="46"/>
      <c r="B59" s="36"/>
      <c r="C59" s="49"/>
      <c r="D59" s="49"/>
      <c r="E59" s="36"/>
      <c r="F59" s="36"/>
      <c r="G59" s="36"/>
      <c r="H59" s="36"/>
      <c r="I59" s="43"/>
      <c r="J59" s="37"/>
    </row>
    <row r="60" spans="1:10" x14ac:dyDescent="0.2">
      <c r="A60" s="46"/>
      <c r="B60" s="36"/>
      <c r="C60" s="49"/>
      <c r="D60" s="49"/>
      <c r="E60" s="36"/>
      <c r="F60" s="36"/>
      <c r="G60" s="36"/>
      <c r="H60" s="36"/>
      <c r="I60" s="43"/>
      <c r="J60" s="37"/>
    </row>
    <row r="61" spans="1:10" x14ac:dyDescent="0.2">
      <c r="A61" s="46"/>
      <c r="B61" s="36"/>
      <c r="C61" s="49"/>
      <c r="D61" s="49"/>
      <c r="E61" s="36"/>
      <c r="F61" s="36"/>
      <c r="G61" s="36"/>
      <c r="H61" s="36"/>
      <c r="I61" s="43"/>
      <c r="J61" s="37"/>
    </row>
    <row r="62" spans="1:10" x14ac:dyDescent="0.2">
      <c r="A62" s="46"/>
      <c r="B62" s="36"/>
      <c r="C62" s="49"/>
      <c r="D62" s="49"/>
      <c r="E62" s="36"/>
      <c r="F62" s="36"/>
      <c r="G62" s="36"/>
      <c r="H62" s="36"/>
      <c r="I62" s="43"/>
      <c r="J62" s="43"/>
    </row>
    <row r="63" spans="1:10" x14ac:dyDescent="0.2">
      <c r="A63" s="46"/>
      <c r="B63" s="36"/>
      <c r="C63" s="49"/>
      <c r="D63" s="49"/>
      <c r="E63" s="36"/>
      <c r="F63" s="36"/>
      <c r="G63" s="36"/>
      <c r="H63" s="36"/>
      <c r="I63" s="43"/>
      <c r="J63" s="43"/>
    </row>
    <row r="64" spans="1:10" x14ac:dyDescent="0.2">
      <c r="A64" s="46"/>
      <c r="B64" s="36"/>
      <c r="C64" s="49"/>
      <c r="D64" s="49"/>
      <c r="E64" s="36"/>
      <c r="F64" s="36"/>
      <c r="G64" s="36"/>
      <c r="H64" s="36"/>
      <c r="I64" s="43"/>
      <c r="J64" s="43"/>
    </row>
    <row r="65" spans="1:10" x14ac:dyDescent="0.2">
      <c r="A65" s="46"/>
      <c r="B65" s="36"/>
      <c r="C65" s="49"/>
      <c r="D65" s="49"/>
      <c r="E65" s="36"/>
      <c r="F65" s="36"/>
      <c r="G65" s="36"/>
      <c r="H65" s="36"/>
      <c r="I65" s="43"/>
      <c r="J65" s="43"/>
    </row>
    <row r="66" spans="1:10" x14ac:dyDescent="0.2">
      <c r="A66" s="46"/>
      <c r="B66" s="36"/>
      <c r="C66" s="49"/>
      <c r="D66" s="49"/>
      <c r="E66" s="36"/>
      <c r="F66" s="36"/>
      <c r="G66" s="36"/>
      <c r="H66" s="36"/>
    </row>
    <row r="67" spans="1:10" x14ac:dyDescent="0.2">
      <c r="A67" s="46"/>
      <c r="B67" s="36"/>
      <c r="C67" s="49"/>
      <c r="D67" s="49"/>
      <c r="E67" s="36"/>
      <c r="F67" s="36"/>
      <c r="G67" s="36"/>
      <c r="H67" s="36"/>
    </row>
    <row r="68" spans="1:10" x14ac:dyDescent="0.2">
      <c r="A68" s="46"/>
      <c r="B68" s="36"/>
      <c r="C68" s="49"/>
      <c r="D68" s="49"/>
      <c r="E68" s="36"/>
      <c r="F68" s="36"/>
      <c r="G68" s="36"/>
      <c r="H68" s="36"/>
    </row>
    <row r="69" spans="1:10" x14ac:dyDescent="0.2">
      <c r="A69" s="46"/>
      <c r="B69" s="36"/>
      <c r="C69" s="49"/>
      <c r="D69" s="49"/>
      <c r="E69" s="36"/>
      <c r="F69" s="36"/>
      <c r="G69" s="36"/>
      <c r="H69" s="36"/>
    </row>
    <row r="70" spans="1:10" x14ac:dyDescent="0.2">
      <c r="A70" s="46"/>
      <c r="B70" s="36"/>
      <c r="C70" s="49"/>
      <c r="D70" s="49"/>
      <c r="E70" s="36"/>
      <c r="F70" s="36"/>
      <c r="G70" s="36"/>
      <c r="H70" s="36"/>
    </row>
    <row r="71" spans="1:10" x14ac:dyDescent="0.2">
      <c r="A71" s="46"/>
      <c r="B71" s="36"/>
      <c r="C71" s="49"/>
      <c r="D71" s="49"/>
      <c r="E71" s="36"/>
      <c r="F71" s="36"/>
      <c r="G71" s="36"/>
      <c r="H71" s="36"/>
    </row>
    <row r="72" spans="1:10" x14ac:dyDescent="0.2">
      <c r="A72" s="46"/>
      <c r="B72" s="36"/>
      <c r="C72" s="49"/>
      <c r="D72" s="49"/>
      <c r="E72" s="36"/>
      <c r="F72" s="36"/>
      <c r="G72" s="36"/>
      <c r="H72" s="36"/>
    </row>
    <row r="73" spans="1:10" x14ac:dyDescent="0.2">
      <c r="A73" s="46"/>
      <c r="B73" s="36"/>
      <c r="C73" s="49"/>
      <c r="D73" s="49"/>
      <c r="E73" s="36"/>
      <c r="F73" s="36"/>
      <c r="G73" s="36"/>
      <c r="H73" s="36"/>
    </row>
    <row r="74" spans="1:10" x14ac:dyDescent="0.2">
      <c r="A74" s="46"/>
      <c r="B74" s="36"/>
      <c r="C74" s="49"/>
      <c r="D74" s="49"/>
      <c r="E74" s="36"/>
      <c r="F74" s="36"/>
      <c r="G74" s="36"/>
      <c r="H74" s="36"/>
    </row>
    <row r="75" spans="1:10" x14ac:dyDescent="0.2">
      <c r="A75" s="46"/>
      <c r="B75" s="36"/>
      <c r="C75" s="49"/>
      <c r="D75" s="49"/>
      <c r="E75" s="36"/>
      <c r="F75" s="36"/>
      <c r="G75" s="36"/>
      <c r="H75" s="36"/>
    </row>
    <row r="76" spans="1:10" x14ac:dyDescent="0.2">
      <c r="A76" s="46"/>
      <c r="B76" s="36"/>
      <c r="C76" s="49"/>
      <c r="D76" s="49"/>
      <c r="E76" s="36"/>
      <c r="F76" s="36"/>
      <c r="G76" s="36"/>
      <c r="H76" s="36"/>
    </row>
    <row r="77" spans="1:10" x14ac:dyDescent="0.2">
      <c r="A77" s="46"/>
      <c r="B77" s="36"/>
      <c r="C77" s="49"/>
      <c r="D77" s="49"/>
      <c r="E77" s="36"/>
      <c r="F77" s="36"/>
      <c r="G77" s="36"/>
      <c r="H77" s="36"/>
    </row>
    <row r="78" spans="1:10" x14ac:dyDescent="0.2">
      <c r="A78" s="46"/>
      <c r="B78" s="36"/>
      <c r="C78" s="49"/>
      <c r="D78" s="49"/>
      <c r="E78" s="36"/>
      <c r="F78" s="36"/>
      <c r="G78" s="36"/>
      <c r="H78" s="36"/>
    </row>
    <row r="79" spans="1:10" x14ac:dyDescent="0.2">
      <c r="A79" s="46"/>
      <c r="B79" s="36"/>
      <c r="C79" s="49"/>
      <c r="D79" s="49"/>
      <c r="E79" s="36"/>
      <c r="F79" s="36"/>
      <c r="G79" s="36"/>
      <c r="H79" s="36"/>
    </row>
    <row r="80" spans="1:10" x14ac:dyDescent="0.2">
      <c r="A80" s="46"/>
      <c r="B80" s="36"/>
      <c r="C80" s="49"/>
      <c r="D80" s="49"/>
      <c r="E80" s="36"/>
      <c r="F80" s="36"/>
      <c r="G80" s="36"/>
      <c r="H80" s="36"/>
    </row>
    <row r="81" spans="1:8" x14ac:dyDescent="0.2">
      <c r="A81" s="46"/>
      <c r="B81" s="36"/>
      <c r="C81" s="49"/>
      <c r="D81" s="49"/>
      <c r="E81" s="36"/>
      <c r="F81" s="36"/>
      <c r="G81" s="36"/>
      <c r="H81" s="36"/>
    </row>
    <row r="82" spans="1:8" x14ac:dyDescent="0.2">
      <c r="A82" s="46"/>
      <c r="B82" s="36"/>
      <c r="C82" s="49"/>
      <c r="D82" s="49"/>
      <c r="E82" s="36"/>
      <c r="F82" s="36"/>
      <c r="G82" s="36"/>
      <c r="H82" s="36"/>
    </row>
    <row r="83" spans="1:8" x14ac:dyDescent="0.2">
      <c r="A83" s="46"/>
      <c r="B83" s="36"/>
      <c r="C83" s="49"/>
      <c r="D83" s="49"/>
      <c r="E83" s="36"/>
      <c r="F83" s="36"/>
      <c r="G83" s="36"/>
      <c r="H83" s="36"/>
    </row>
    <row r="84" spans="1:8" x14ac:dyDescent="0.2">
      <c r="A84" s="46"/>
      <c r="B84" s="36"/>
      <c r="C84" s="49"/>
      <c r="D84" s="49"/>
      <c r="E84" s="36"/>
      <c r="F84" s="36"/>
      <c r="G84" s="36"/>
      <c r="H84" s="36"/>
    </row>
    <row r="85" spans="1:8" x14ac:dyDescent="0.2">
      <c r="A85" s="46"/>
      <c r="B85" s="36"/>
      <c r="C85" s="49"/>
      <c r="D85" s="49"/>
      <c r="E85" s="36"/>
      <c r="F85" s="36"/>
      <c r="G85" s="36"/>
      <c r="H85" s="36"/>
    </row>
    <row r="86" spans="1:8" x14ac:dyDescent="0.2">
      <c r="A86" s="46"/>
      <c r="B86" s="36"/>
      <c r="C86" s="49"/>
      <c r="D86" s="49"/>
      <c r="E86" s="36"/>
      <c r="F86" s="36"/>
      <c r="G86" s="36"/>
      <c r="H86" s="36"/>
    </row>
    <row r="87" spans="1:8" x14ac:dyDescent="0.2">
      <c r="A87" s="46"/>
      <c r="B87" s="36"/>
      <c r="C87" s="49"/>
      <c r="D87" s="49"/>
      <c r="E87" s="36"/>
      <c r="F87" s="36"/>
      <c r="G87" s="36"/>
      <c r="H87" s="36"/>
    </row>
    <row r="88" spans="1:8" x14ac:dyDescent="0.2">
      <c r="A88" s="46"/>
      <c r="B88" s="36"/>
      <c r="C88" s="49"/>
      <c r="D88" s="49"/>
      <c r="E88" s="36"/>
      <c r="F88" s="36"/>
      <c r="G88" s="36"/>
      <c r="H88" s="36"/>
    </row>
    <row r="89" spans="1:8" x14ac:dyDescent="0.2">
      <c r="A89" s="46"/>
      <c r="B89" s="36"/>
      <c r="C89" s="49"/>
      <c r="D89" s="49"/>
      <c r="E89" s="36"/>
      <c r="F89" s="36"/>
      <c r="G89" s="36"/>
      <c r="H89" s="36"/>
    </row>
    <row r="90" spans="1:8" x14ac:dyDescent="0.2">
      <c r="A90" s="46"/>
      <c r="B90" s="36"/>
      <c r="C90" s="49"/>
      <c r="D90" s="49"/>
      <c r="E90" s="36"/>
      <c r="F90" s="36"/>
      <c r="G90" s="36"/>
      <c r="H90" s="36"/>
    </row>
    <row r="91" spans="1:8" x14ac:dyDescent="0.2">
      <c r="A91" s="46"/>
      <c r="B91" s="36"/>
      <c r="C91" s="49"/>
      <c r="D91" s="49"/>
      <c r="E91" s="36"/>
      <c r="F91" s="36"/>
      <c r="G91" s="36"/>
      <c r="H91" s="36"/>
    </row>
    <row r="92" spans="1:8" x14ac:dyDescent="0.2">
      <c r="A92" s="46"/>
      <c r="B92" s="36"/>
      <c r="C92" s="49"/>
      <c r="D92" s="49"/>
      <c r="E92" s="36"/>
      <c r="F92" s="36"/>
      <c r="G92" s="36"/>
      <c r="H92" s="36"/>
    </row>
    <row r="93" spans="1:8" x14ac:dyDescent="0.2">
      <c r="A93" s="46"/>
      <c r="B93" s="36"/>
      <c r="C93" s="49"/>
      <c r="D93" s="49"/>
      <c r="E93" s="36"/>
      <c r="F93" s="36"/>
      <c r="G93" s="36"/>
      <c r="H93" s="36"/>
    </row>
    <row r="94" spans="1:8" x14ac:dyDescent="0.2">
      <c r="A94" s="46"/>
      <c r="B94" s="36"/>
      <c r="C94" s="49"/>
      <c r="D94" s="49"/>
      <c r="E94" s="36"/>
      <c r="F94" s="36"/>
      <c r="G94" s="36"/>
      <c r="H94" s="36"/>
    </row>
    <row r="95" spans="1:8" x14ac:dyDescent="0.2">
      <c r="A95" s="46"/>
      <c r="B95" s="36"/>
      <c r="C95" s="49"/>
      <c r="D95" s="49"/>
      <c r="E95" s="36"/>
      <c r="F95" s="36"/>
      <c r="G95" s="36"/>
      <c r="H95" s="36"/>
    </row>
    <row r="96" spans="1:8" x14ac:dyDescent="0.2">
      <c r="A96" s="48"/>
      <c r="B96" s="43"/>
      <c r="C96" s="57"/>
      <c r="D96" s="57"/>
      <c r="E96" s="43"/>
      <c r="F96" s="43"/>
      <c r="G96" s="43"/>
      <c r="H96" s="43"/>
    </row>
    <row r="97" spans="1:8" x14ac:dyDescent="0.2">
      <c r="A97" s="48"/>
      <c r="B97" s="43"/>
      <c r="C97" s="57"/>
      <c r="D97" s="57"/>
      <c r="E97" s="43"/>
      <c r="F97" s="43"/>
      <c r="G97" s="43"/>
      <c r="H97" s="43"/>
    </row>
    <row r="98" spans="1:8" x14ac:dyDescent="0.2">
      <c r="A98" s="48"/>
    </row>
    <row r="99" spans="1:8" x14ac:dyDescent="0.2">
      <c r="A99" s="48"/>
    </row>
    <row r="100" spans="1:8" x14ac:dyDescent="0.2">
      <c r="A100" s="48"/>
    </row>
    <row r="101" spans="1:8" x14ac:dyDescent="0.2">
      <c r="A101" s="48"/>
    </row>
    <row r="102" spans="1:8" x14ac:dyDescent="0.2">
      <c r="A102" s="48"/>
    </row>
    <row r="103" spans="1:8" x14ac:dyDescent="0.2">
      <c r="A103" s="48"/>
    </row>
    <row r="104" spans="1:8" x14ac:dyDescent="0.2">
      <c r="A104" s="48"/>
    </row>
    <row r="105" spans="1:8" x14ac:dyDescent="0.2">
      <c r="A105" s="48"/>
    </row>
    <row r="106" spans="1:8" x14ac:dyDescent="0.2">
      <c r="A106" s="48"/>
    </row>
    <row r="107" spans="1:8" x14ac:dyDescent="0.2">
      <c r="A107" s="48"/>
    </row>
    <row r="108" spans="1:8" x14ac:dyDescent="0.2">
      <c r="A108" s="48"/>
    </row>
    <row r="109" spans="1:8" x14ac:dyDescent="0.2">
      <c r="A109" s="48"/>
    </row>
    <row r="110" spans="1:8" x14ac:dyDescent="0.2">
      <c r="A110" s="48"/>
    </row>
    <row r="111" spans="1:8" x14ac:dyDescent="0.2">
      <c r="A111" s="48"/>
    </row>
    <row r="112" spans="1:8" x14ac:dyDescent="0.2">
      <c r="A112" s="48"/>
    </row>
    <row r="113" spans="1:1" x14ac:dyDescent="0.2">
      <c r="A113" s="48"/>
    </row>
    <row r="114" spans="1:1" x14ac:dyDescent="0.2">
      <c r="A114" s="48"/>
    </row>
    <row r="115" spans="1:1" x14ac:dyDescent="0.2">
      <c r="A115" s="48"/>
    </row>
    <row r="116" spans="1:1" x14ac:dyDescent="0.2">
      <c r="A116" s="48"/>
    </row>
    <row r="117" spans="1:1" x14ac:dyDescent="0.2">
      <c r="A117" s="48"/>
    </row>
    <row r="118" spans="1:1" x14ac:dyDescent="0.2">
      <c r="A118" s="48"/>
    </row>
    <row r="119" spans="1:1" x14ac:dyDescent="0.2">
      <c r="A119" s="48"/>
    </row>
    <row r="120" spans="1:1" x14ac:dyDescent="0.2">
      <c r="A120" s="48"/>
    </row>
    <row r="121" spans="1:1" x14ac:dyDescent="0.2">
      <c r="A121" s="48"/>
    </row>
    <row r="122" spans="1:1" x14ac:dyDescent="0.2">
      <c r="A122" s="48"/>
    </row>
    <row r="123" spans="1:1" x14ac:dyDescent="0.2">
      <c r="A123" s="48"/>
    </row>
    <row r="124" spans="1:1" x14ac:dyDescent="0.2">
      <c r="A124" s="48"/>
    </row>
    <row r="125" spans="1:1" x14ac:dyDescent="0.2">
      <c r="A125" s="48"/>
    </row>
    <row r="126" spans="1:1" x14ac:dyDescent="0.2">
      <c r="A126" s="48"/>
    </row>
    <row r="127" spans="1:1" x14ac:dyDescent="0.2">
      <c r="A127" s="48"/>
    </row>
    <row r="128" spans="1:1" x14ac:dyDescent="0.2">
      <c r="A128" s="48"/>
    </row>
    <row r="129" spans="1:1" x14ac:dyDescent="0.2">
      <c r="A129" s="48"/>
    </row>
    <row r="130" spans="1:1" x14ac:dyDescent="0.2">
      <c r="A130" s="48"/>
    </row>
    <row r="131" spans="1:1" x14ac:dyDescent="0.2">
      <c r="A131" s="48"/>
    </row>
    <row r="132" spans="1:1" x14ac:dyDescent="0.2">
      <c r="A132" s="48"/>
    </row>
    <row r="133" spans="1:1" x14ac:dyDescent="0.2">
      <c r="A133" s="48"/>
    </row>
    <row r="134" spans="1:1" x14ac:dyDescent="0.2">
      <c r="A134" s="48"/>
    </row>
    <row r="135" spans="1:1" x14ac:dyDescent="0.2">
      <c r="A135" s="48"/>
    </row>
    <row r="136" spans="1:1" x14ac:dyDescent="0.2">
      <c r="A136" s="48"/>
    </row>
    <row r="137" spans="1:1" x14ac:dyDescent="0.2">
      <c r="A137" s="48"/>
    </row>
    <row r="138" spans="1:1" x14ac:dyDescent="0.2">
      <c r="A138" s="48"/>
    </row>
    <row r="139" spans="1:1" x14ac:dyDescent="0.2">
      <c r="A139" s="48"/>
    </row>
    <row r="140" spans="1:1" x14ac:dyDescent="0.2">
      <c r="A140" s="48"/>
    </row>
    <row r="141" spans="1:1" x14ac:dyDescent="0.2">
      <c r="A141" s="48"/>
    </row>
    <row r="142" spans="1:1" x14ac:dyDescent="0.2">
      <c r="A142" s="48"/>
    </row>
    <row r="143" spans="1:1" x14ac:dyDescent="0.2">
      <c r="A143" s="48"/>
    </row>
    <row r="144" spans="1:1" x14ac:dyDescent="0.2">
      <c r="A144" s="48"/>
    </row>
    <row r="145" spans="1:1" x14ac:dyDescent="0.2">
      <c r="A145" s="48"/>
    </row>
    <row r="146" spans="1:1" x14ac:dyDescent="0.2">
      <c r="A146" s="48"/>
    </row>
    <row r="147" spans="1:1" x14ac:dyDescent="0.2">
      <c r="A147" s="48"/>
    </row>
    <row r="148" spans="1:1" x14ac:dyDescent="0.2">
      <c r="A148" s="48"/>
    </row>
    <row r="149" spans="1:1" x14ac:dyDescent="0.2">
      <c r="A149" s="48"/>
    </row>
    <row r="150" spans="1:1" x14ac:dyDescent="0.2">
      <c r="A150" s="48"/>
    </row>
    <row r="151" spans="1:1" x14ac:dyDescent="0.2">
      <c r="A151" s="48"/>
    </row>
    <row r="152" spans="1:1" x14ac:dyDescent="0.2">
      <c r="A152" s="48"/>
    </row>
    <row r="153" spans="1:1" x14ac:dyDescent="0.2">
      <c r="A153" s="48"/>
    </row>
    <row r="154" spans="1:1" x14ac:dyDescent="0.2">
      <c r="A154" s="48"/>
    </row>
    <row r="155" spans="1:1" x14ac:dyDescent="0.2">
      <c r="A155" s="48"/>
    </row>
    <row r="156" spans="1:1" x14ac:dyDescent="0.2">
      <c r="A156" s="48"/>
    </row>
    <row r="157" spans="1:1" x14ac:dyDescent="0.2">
      <c r="A157" s="48"/>
    </row>
    <row r="158" spans="1:1" x14ac:dyDescent="0.2">
      <c r="A158" s="48"/>
    </row>
    <row r="159" spans="1:1" x14ac:dyDescent="0.2">
      <c r="A159" s="48"/>
    </row>
    <row r="160" spans="1:1" x14ac:dyDescent="0.2">
      <c r="A160" s="48"/>
    </row>
    <row r="161" spans="1:1" x14ac:dyDescent="0.2">
      <c r="A161" s="48"/>
    </row>
    <row r="162" spans="1:1" x14ac:dyDescent="0.2">
      <c r="A162" s="48"/>
    </row>
    <row r="163" spans="1:1" x14ac:dyDescent="0.2">
      <c r="A163" s="48"/>
    </row>
    <row r="164" spans="1:1" x14ac:dyDescent="0.2">
      <c r="A164" s="48"/>
    </row>
    <row r="165" spans="1:1" x14ac:dyDescent="0.2">
      <c r="A165" s="48"/>
    </row>
    <row r="166" spans="1:1" x14ac:dyDescent="0.2">
      <c r="A166" s="48"/>
    </row>
    <row r="167" spans="1:1" x14ac:dyDescent="0.2">
      <c r="A167" s="48"/>
    </row>
    <row r="168" spans="1:1" x14ac:dyDescent="0.2">
      <c r="A168" s="48"/>
    </row>
    <row r="169" spans="1:1" x14ac:dyDescent="0.2">
      <c r="A169" s="48"/>
    </row>
    <row r="170" spans="1:1" x14ac:dyDescent="0.2">
      <c r="A170" s="48"/>
    </row>
    <row r="171" spans="1:1" x14ac:dyDescent="0.2">
      <c r="A171" s="48"/>
    </row>
    <row r="172" spans="1:1" x14ac:dyDescent="0.2">
      <c r="A172" s="48"/>
    </row>
    <row r="173" spans="1:1" x14ac:dyDescent="0.2">
      <c r="A173" s="48"/>
    </row>
    <row r="174" spans="1:1" x14ac:dyDescent="0.2">
      <c r="A174" s="48"/>
    </row>
    <row r="175" spans="1:1" x14ac:dyDescent="0.2">
      <c r="A175" s="48"/>
    </row>
    <row r="176" spans="1:1" x14ac:dyDescent="0.2">
      <c r="A176" s="48"/>
    </row>
    <row r="177" spans="1:1" x14ac:dyDescent="0.2">
      <c r="A177" s="48"/>
    </row>
    <row r="178" spans="1:1" x14ac:dyDescent="0.2">
      <c r="A178" s="48"/>
    </row>
    <row r="179" spans="1:1" x14ac:dyDescent="0.2">
      <c r="A179" s="48"/>
    </row>
    <row r="180" spans="1:1" x14ac:dyDescent="0.2">
      <c r="A180" s="48"/>
    </row>
    <row r="181" spans="1:1" x14ac:dyDescent="0.2">
      <c r="A181" s="48"/>
    </row>
    <row r="182" spans="1:1" x14ac:dyDescent="0.2">
      <c r="A182" s="48"/>
    </row>
    <row r="183" spans="1:1" x14ac:dyDescent="0.2">
      <c r="A183" s="48"/>
    </row>
    <row r="184" spans="1:1" x14ac:dyDescent="0.2">
      <c r="A184" s="48"/>
    </row>
    <row r="185" spans="1:1" x14ac:dyDescent="0.2">
      <c r="A185" s="48"/>
    </row>
    <row r="186" spans="1:1" x14ac:dyDescent="0.2">
      <c r="A186" s="48"/>
    </row>
    <row r="187" spans="1:1" x14ac:dyDescent="0.2">
      <c r="A187" s="48"/>
    </row>
    <row r="188" spans="1:1" x14ac:dyDescent="0.2">
      <c r="A188" s="48"/>
    </row>
    <row r="189" spans="1:1" x14ac:dyDescent="0.2">
      <c r="A189" s="48"/>
    </row>
    <row r="190" spans="1:1" x14ac:dyDescent="0.2">
      <c r="A190" s="48"/>
    </row>
    <row r="191" spans="1:1" x14ac:dyDescent="0.2">
      <c r="A191" s="48"/>
    </row>
    <row r="192" spans="1:1" x14ac:dyDescent="0.2">
      <c r="A192" s="48"/>
    </row>
    <row r="193" spans="1:1" x14ac:dyDescent="0.2">
      <c r="A193" s="48"/>
    </row>
    <row r="194" spans="1:1" x14ac:dyDescent="0.2">
      <c r="A194" s="48"/>
    </row>
    <row r="195" spans="1:1" x14ac:dyDescent="0.2">
      <c r="A195" s="48"/>
    </row>
    <row r="196" spans="1:1" x14ac:dyDescent="0.2">
      <c r="A196" s="48"/>
    </row>
    <row r="197" spans="1:1" x14ac:dyDescent="0.2">
      <c r="A197" s="48"/>
    </row>
    <row r="198" spans="1:1" x14ac:dyDescent="0.2">
      <c r="A198" s="48"/>
    </row>
    <row r="199" spans="1:1" x14ac:dyDescent="0.2">
      <c r="A199" s="48"/>
    </row>
    <row r="200" spans="1:1" x14ac:dyDescent="0.2">
      <c r="A200" s="48"/>
    </row>
    <row r="201" spans="1:1" x14ac:dyDescent="0.2">
      <c r="A201" s="48"/>
    </row>
    <row r="202" spans="1:1" x14ac:dyDescent="0.2">
      <c r="A202" s="48"/>
    </row>
    <row r="203" spans="1:1" x14ac:dyDescent="0.2">
      <c r="A203" s="48"/>
    </row>
    <row r="204" spans="1:1" x14ac:dyDescent="0.2">
      <c r="A204" s="48"/>
    </row>
    <row r="205" spans="1:1" x14ac:dyDescent="0.2">
      <c r="A205" s="48"/>
    </row>
    <row r="206" spans="1:1" x14ac:dyDescent="0.2">
      <c r="A206" s="48"/>
    </row>
    <row r="207" spans="1:1" x14ac:dyDescent="0.2">
      <c r="A207" s="48"/>
    </row>
    <row r="208" spans="1:1" x14ac:dyDescent="0.2">
      <c r="A208" s="48"/>
    </row>
    <row r="209" spans="1:1" x14ac:dyDescent="0.2">
      <c r="A209" s="48"/>
    </row>
    <row r="210" spans="1:1" x14ac:dyDescent="0.2">
      <c r="A210" s="48"/>
    </row>
    <row r="211" spans="1:1" x14ac:dyDescent="0.2">
      <c r="A211" s="48"/>
    </row>
    <row r="212" spans="1:1" x14ac:dyDescent="0.2">
      <c r="A212" s="48"/>
    </row>
    <row r="213" spans="1:1" x14ac:dyDescent="0.2">
      <c r="A213" s="48"/>
    </row>
    <row r="214" spans="1:1" x14ac:dyDescent="0.2">
      <c r="A214" s="48"/>
    </row>
    <row r="215" spans="1:1" x14ac:dyDescent="0.2">
      <c r="A215" s="48"/>
    </row>
    <row r="216" spans="1:1" x14ac:dyDescent="0.2">
      <c r="A216" s="48"/>
    </row>
    <row r="217" spans="1:1" x14ac:dyDescent="0.2">
      <c r="A217" s="48"/>
    </row>
    <row r="218" spans="1:1" x14ac:dyDescent="0.2">
      <c r="A218" s="48"/>
    </row>
    <row r="219" spans="1:1" x14ac:dyDescent="0.2">
      <c r="A219" s="48"/>
    </row>
    <row r="220" spans="1:1" x14ac:dyDescent="0.2">
      <c r="A220" s="48"/>
    </row>
    <row r="221" spans="1:1" x14ac:dyDescent="0.2">
      <c r="A221" s="48"/>
    </row>
    <row r="222" spans="1:1" x14ac:dyDescent="0.2">
      <c r="A222" s="48"/>
    </row>
    <row r="223" spans="1:1" x14ac:dyDescent="0.2">
      <c r="A223" s="48"/>
    </row>
    <row r="224" spans="1:1" x14ac:dyDescent="0.2">
      <c r="A224" s="48"/>
    </row>
    <row r="225" spans="1:1" x14ac:dyDescent="0.2">
      <c r="A225" s="48"/>
    </row>
    <row r="226" spans="1:1" x14ac:dyDescent="0.2">
      <c r="A226" s="48"/>
    </row>
    <row r="227" spans="1:1" x14ac:dyDescent="0.2">
      <c r="A227" s="48"/>
    </row>
    <row r="228" spans="1:1" x14ac:dyDescent="0.2">
      <c r="A228" s="48"/>
    </row>
    <row r="229" spans="1:1" x14ac:dyDescent="0.2">
      <c r="A229" s="48"/>
    </row>
    <row r="230" spans="1:1" x14ac:dyDescent="0.2">
      <c r="A230" s="48"/>
    </row>
    <row r="231" spans="1:1" x14ac:dyDescent="0.2">
      <c r="A231" s="48"/>
    </row>
    <row r="232" spans="1:1" x14ac:dyDescent="0.2">
      <c r="A232" s="48"/>
    </row>
    <row r="233" spans="1:1" x14ac:dyDescent="0.2">
      <c r="A233" s="48"/>
    </row>
    <row r="234" spans="1:1" x14ac:dyDescent="0.2">
      <c r="A234" s="48"/>
    </row>
    <row r="235" spans="1:1" x14ac:dyDescent="0.2">
      <c r="A235" s="48"/>
    </row>
    <row r="236" spans="1:1" x14ac:dyDescent="0.2">
      <c r="A236" s="48"/>
    </row>
    <row r="237" spans="1:1" x14ac:dyDescent="0.2">
      <c r="A237" s="48"/>
    </row>
    <row r="238" spans="1:1" x14ac:dyDescent="0.2">
      <c r="A238" s="48"/>
    </row>
    <row r="239" spans="1:1" x14ac:dyDescent="0.2">
      <c r="A239" s="48"/>
    </row>
    <row r="240" spans="1:1" x14ac:dyDescent="0.2">
      <c r="A240" s="48"/>
    </row>
    <row r="241" spans="1:1" x14ac:dyDescent="0.2">
      <c r="A241" s="48"/>
    </row>
    <row r="242" spans="1:1" x14ac:dyDescent="0.2">
      <c r="A242" s="48"/>
    </row>
    <row r="243" spans="1:1" x14ac:dyDescent="0.2">
      <c r="A243" s="48"/>
    </row>
    <row r="244" spans="1:1" x14ac:dyDescent="0.2">
      <c r="A244" s="48"/>
    </row>
    <row r="245" spans="1:1" x14ac:dyDescent="0.2">
      <c r="A245" s="48"/>
    </row>
    <row r="246" spans="1:1" x14ac:dyDescent="0.2">
      <c r="A246" s="48"/>
    </row>
    <row r="247" spans="1:1" x14ac:dyDescent="0.2">
      <c r="A247" s="48"/>
    </row>
    <row r="248" spans="1:1" x14ac:dyDescent="0.2">
      <c r="A248" s="48"/>
    </row>
    <row r="249" spans="1:1" x14ac:dyDescent="0.2">
      <c r="A249" s="48"/>
    </row>
    <row r="250" spans="1:1" x14ac:dyDescent="0.2">
      <c r="A250" s="48"/>
    </row>
    <row r="251" spans="1:1" x14ac:dyDescent="0.2">
      <c r="A251" s="48"/>
    </row>
    <row r="252" spans="1:1" x14ac:dyDescent="0.2">
      <c r="A252" s="48"/>
    </row>
    <row r="253" spans="1:1" x14ac:dyDescent="0.2">
      <c r="A253" s="48"/>
    </row>
    <row r="254" spans="1:1" x14ac:dyDescent="0.2">
      <c r="A254" s="48"/>
    </row>
    <row r="255" spans="1:1" x14ac:dyDescent="0.2">
      <c r="A255" s="48"/>
    </row>
    <row r="256" spans="1:1" x14ac:dyDescent="0.2">
      <c r="A256" s="48"/>
    </row>
    <row r="257" spans="1:1" x14ac:dyDescent="0.2">
      <c r="A257" s="48"/>
    </row>
    <row r="258" spans="1:1" x14ac:dyDescent="0.2">
      <c r="A258" s="48"/>
    </row>
    <row r="259" spans="1:1" x14ac:dyDescent="0.2">
      <c r="A259" s="48"/>
    </row>
    <row r="260" spans="1:1" x14ac:dyDescent="0.2">
      <c r="A260" s="48"/>
    </row>
    <row r="261" spans="1:1" x14ac:dyDescent="0.2">
      <c r="A261" s="48"/>
    </row>
    <row r="262" spans="1:1" x14ac:dyDescent="0.2">
      <c r="A262" s="48"/>
    </row>
    <row r="263" spans="1:1" x14ac:dyDescent="0.2">
      <c r="A263" s="48"/>
    </row>
    <row r="264" spans="1:1" x14ac:dyDescent="0.2">
      <c r="A264" s="48"/>
    </row>
    <row r="265" spans="1:1" x14ac:dyDescent="0.2">
      <c r="A265" s="48"/>
    </row>
    <row r="266" spans="1:1" x14ac:dyDescent="0.2">
      <c r="A266" s="48"/>
    </row>
    <row r="267" spans="1:1" x14ac:dyDescent="0.2">
      <c r="A267" s="48"/>
    </row>
    <row r="268" spans="1:1" x14ac:dyDescent="0.2">
      <c r="A268" s="48"/>
    </row>
    <row r="269" spans="1:1" x14ac:dyDescent="0.2">
      <c r="A269" s="48"/>
    </row>
    <row r="270" spans="1:1" x14ac:dyDescent="0.2">
      <c r="A270" s="48"/>
    </row>
    <row r="271" spans="1:1" x14ac:dyDescent="0.2">
      <c r="A271" s="48"/>
    </row>
    <row r="272" spans="1:1" x14ac:dyDescent="0.2">
      <c r="A272" s="48"/>
    </row>
    <row r="273" spans="1:1" x14ac:dyDescent="0.2">
      <c r="A273" s="48"/>
    </row>
    <row r="274" spans="1:1" x14ac:dyDescent="0.2">
      <c r="A274" s="48"/>
    </row>
    <row r="275" spans="1:1" x14ac:dyDescent="0.2">
      <c r="A275" s="48"/>
    </row>
    <row r="276" spans="1:1" x14ac:dyDescent="0.2">
      <c r="A276" s="48"/>
    </row>
    <row r="277" spans="1:1" x14ac:dyDescent="0.2">
      <c r="A277" s="48"/>
    </row>
    <row r="278" spans="1:1" x14ac:dyDescent="0.2">
      <c r="A278" s="48"/>
    </row>
    <row r="279" spans="1:1" x14ac:dyDescent="0.2">
      <c r="A279" s="48"/>
    </row>
    <row r="280" spans="1:1" x14ac:dyDescent="0.2">
      <c r="A280" s="48"/>
    </row>
    <row r="281" spans="1:1" x14ac:dyDescent="0.2">
      <c r="A281" s="48"/>
    </row>
    <row r="282" spans="1:1" x14ac:dyDescent="0.2">
      <c r="A282" s="48"/>
    </row>
    <row r="283" spans="1:1" x14ac:dyDescent="0.2">
      <c r="A283" s="48"/>
    </row>
    <row r="284" spans="1:1" x14ac:dyDescent="0.2">
      <c r="A284" s="48"/>
    </row>
    <row r="285" spans="1:1" x14ac:dyDescent="0.2">
      <c r="A285" s="48"/>
    </row>
    <row r="286" spans="1:1" x14ac:dyDescent="0.2">
      <c r="A286" s="48"/>
    </row>
    <row r="287" spans="1:1" x14ac:dyDescent="0.2">
      <c r="A287" s="48"/>
    </row>
    <row r="288" spans="1:1" x14ac:dyDescent="0.2">
      <c r="A288" s="48"/>
    </row>
    <row r="289" spans="1:1" x14ac:dyDescent="0.2">
      <c r="A289" s="48"/>
    </row>
    <row r="290" spans="1:1" x14ac:dyDescent="0.2">
      <c r="A290" s="48"/>
    </row>
    <row r="291" spans="1:1" x14ac:dyDescent="0.2">
      <c r="A291" s="48"/>
    </row>
    <row r="292" spans="1:1" x14ac:dyDescent="0.2">
      <c r="A292" s="48"/>
    </row>
    <row r="293" spans="1:1" x14ac:dyDescent="0.2">
      <c r="A293" s="48"/>
    </row>
    <row r="294" spans="1:1" x14ac:dyDescent="0.2">
      <c r="A294" s="48"/>
    </row>
    <row r="295" spans="1:1" x14ac:dyDescent="0.2">
      <c r="A295" s="48"/>
    </row>
    <row r="296" spans="1:1" x14ac:dyDescent="0.2">
      <c r="A296" s="48"/>
    </row>
    <row r="297" spans="1:1" x14ac:dyDescent="0.2">
      <c r="A297" s="48"/>
    </row>
    <row r="298" spans="1:1" x14ac:dyDescent="0.2">
      <c r="A298" s="48"/>
    </row>
    <row r="299" spans="1:1" x14ac:dyDescent="0.2">
      <c r="A299" s="48"/>
    </row>
    <row r="300" spans="1:1" x14ac:dyDescent="0.2">
      <c r="A300" s="48"/>
    </row>
    <row r="301" spans="1:1" x14ac:dyDescent="0.2">
      <c r="A301" s="48"/>
    </row>
    <row r="302" spans="1:1" x14ac:dyDescent="0.2">
      <c r="A302" s="48"/>
    </row>
    <row r="303" spans="1:1" x14ac:dyDescent="0.2">
      <c r="A303" s="48"/>
    </row>
    <row r="304" spans="1:1" x14ac:dyDescent="0.2">
      <c r="A304" s="48"/>
    </row>
    <row r="305" spans="1:1" x14ac:dyDescent="0.2">
      <c r="A305" s="48"/>
    </row>
    <row r="306" spans="1:1" x14ac:dyDescent="0.2">
      <c r="A306" s="48"/>
    </row>
    <row r="307" spans="1:1" x14ac:dyDescent="0.2">
      <c r="A307" s="48"/>
    </row>
    <row r="308" spans="1:1" x14ac:dyDescent="0.2">
      <c r="A308" s="48"/>
    </row>
    <row r="309" spans="1:1" x14ac:dyDescent="0.2">
      <c r="A309" s="48"/>
    </row>
    <row r="310" spans="1:1" x14ac:dyDescent="0.2">
      <c r="A310" s="48"/>
    </row>
    <row r="311" spans="1:1" x14ac:dyDescent="0.2">
      <c r="A311" s="48"/>
    </row>
    <row r="312" spans="1:1" x14ac:dyDescent="0.2">
      <c r="A312" s="48"/>
    </row>
    <row r="313" spans="1:1" x14ac:dyDescent="0.2">
      <c r="A313" s="48"/>
    </row>
    <row r="314" spans="1:1" x14ac:dyDescent="0.2">
      <c r="A314" s="48"/>
    </row>
    <row r="315" spans="1:1" x14ac:dyDescent="0.2">
      <c r="A315" s="48"/>
    </row>
    <row r="316" spans="1:1" x14ac:dyDescent="0.2">
      <c r="A316" s="48"/>
    </row>
    <row r="317" spans="1:1" x14ac:dyDescent="0.2">
      <c r="A317" s="48"/>
    </row>
    <row r="318" spans="1:1" x14ac:dyDescent="0.2">
      <c r="A318" s="48"/>
    </row>
    <row r="319" spans="1:1" x14ac:dyDescent="0.2">
      <c r="A319" s="48"/>
    </row>
    <row r="320" spans="1:1" x14ac:dyDescent="0.2">
      <c r="A320" s="48"/>
    </row>
    <row r="321" spans="1:1" x14ac:dyDescent="0.2">
      <c r="A321" s="48"/>
    </row>
    <row r="322" spans="1:1" x14ac:dyDescent="0.2">
      <c r="A322" s="48"/>
    </row>
    <row r="323" spans="1:1" x14ac:dyDescent="0.2">
      <c r="A323" s="48"/>
    </row>
    <row r="324" spans="1:1" x14ac:dyDescent="0.2">
      <c r="A324" s="48"/>
    </row>
    <row r="325" spans="1:1" x14ac:dyDescent="0.2">
      <c r="A325" s="48"/>
    </row>
    <row r="326" spans="1:1" x14ac:dyDescent="0.2">
      <c r="A326" s="48"/>
    </row>
    <row r="327" spans="1:1" x14ac:dyDescent="0.2">
      <c r="A327" s="48"/>
    </row>
    <row r="328" spans="1:1" x14ac:dyDescent="0.2">
      <c r="A328" s="48"/>
    </row>
    <row r="329" spans="1:1" x14ac:dyDescent="0.2">
      <c r="A329" s="48"/>
    </row>
    <row r="330" spans="1:1" x14ac:dyDescent="0.2">
      <c r="A330" s="48"/>
    </row>
    <row r="331" spans="1:1" x14ac:dyDescent="0.2">
      <c r="A331" s="48"/>
    </row>
    <row r="332" spans="1:1" x14ac:dyDescent="0.2">
      <c r="A332" s="48"/>
    </row>
    <row r="333" spans="1:1" x14ac:dyDescent="0.2">
      <c r="A333" s="48"/>
    </row>
    <row r="334" spans="1:1" x14ac:dyDescent="0.2">
      <c r="A334" s="48"/>
    </row>
    <row r="335" spans="1:1" x14ac:dyDescent="0.2">
      <c r="A335" s="48"/>
    </row>
    <row r="336" spans="1:1" x14ac:dyDescent="0.2">
      <c r="A336" s="48"/>
    </row>
    <row r="337" spans="1:1" x14ac:dyDescent="0.2">
      <c r="A337" s="48"/>
    </row>
    <row r="338" spans="1:1" x14ac:dyDescent="0.2">
      <c r="A338" s="48"/>
    </row>
    <row r="339" spans="1:1" x14ac:dyDescent="0.2">
      <c r="A339" s="48"/>
    </row>
    <row r="340" spans="1:1" x14ac:dyDescent="0.2">
      <c r="A340" s="48"/>
    </row>
    <row r="341" spans="1:1" x14ac:dyDescent="0.2">
      <c r="A341" s="48"/>
    </row>
    <row r="342" spans="1:1" x14ac:dyDescent="0.2">
      <c r="A342" s="48"/>
    </row>
    <row r="343" spans="1:1" x14ac:dyDescent="0.2">
      <c r="A343" s="48"/>
    </row>
    <row r="344" spans="1:1" x14ac:dyDescent="0.2">
      <c r="A344" s="48"/>
    </row>
    <row r="345" spans="1:1" x14ac:dyDescent="0.2">
      <c r="A345" s="48"/>
    </row>
    <row r="346" spans="1:1" x14ac:dyDescent="0.2">
      <c r="A346" s="48"/>
    </row>
    <row r="347" spans="1:1" x14ac:dyDescent="0.2">
      <c r="A347" s="48"/>
    </row>
    <row r="348" spans="1:1" x14ac:dyDescent="0.2">
      <c r="A348" s="48"/>
    </row>
    <row r="349" spans="1:1" x14ac:dyDescent="0.2">
      <c r="A349" s="48"/>
    </row>
    <row r="350" spans="1:1" x14ac:dyDescent="0.2">
      <c r="A350" s="48"/>
    </row>
    <row r="351" spans="1:1" x14ac:dyDescent="0.2">
      <c r="A351" s="48"/>
    </row>
    <row r="352" spans="1:1" x14ac:dyDescent="0.2">
      <c r="A352" s="48"/>
    </row>
    <row r="353" spans="1:1" x14ac:dyDescent="0.2">
      <c r="A353" s="48"/>
    </row>
    <row r="354" spans="1:1" x14ac:dyDescent="0.2">
      <c r="A354" s="48"/>
    </row>
    <row r="355" spans="1:1" x14ac:dyDescent="0.2">
      <c r="A355" s="48"/>
    </row>
    <row r="356" spans="1:1" x14ac:dyDescent="0.2">
      <c r="A356" s="48"/>
    </row>
    <row r="357" spans="1:1" x14ac:dyDescent="0.2">
      <c r="A357" s="48"/>
    </row>
    <row r="358" spans="1:1" x14ac:dyDescent="0.2">
      <c r="A358" s="48"/>
    </row>
    <row r="359" spans="1:1" x14ac:dyDescent="0.2">
      <c r="A359" s="48"/>
    </row>
    <row r="360" spans="1:1" x14ac:dyDescent="0.2">
      <c r="A360" s="48"/>
    </row>
    <row r="361" spans="1:1" x14ac:dyDescent="0.2">
      <c r="A361" s="48"/>
    </row>
    <row r="362" spans="1:1" x14ac:dyDescent="0.2">
      <c r="A362" s="48"/>
    </row>
    <row r="363" spans="1:1" x14ac:dyDescent="0.2">
      <c r="A363" s="48"/>
    </row>
    <row r="364" spans="1:1" x14ac:dyDescent="0.2">
      <c r="A364" s="48"/>
    </row>
    <row r="365" spans="1:1" x14ac:dyDescent="0.2">
      <c r="A365" s="48"/>
    </row>
    <row r="366" spans="1:1" x14ac:dyDescent="0.2">
      <c r="A366" s="48"/>
    </row>
    <row r="367" spans="1:1" x14ac:dyDescent="0.2">
      <c r="A367" s="48"/>
    </row>
    <row r="368" spans="1:1" x14ac:dyDescent="0.2">
      <c r="A368" s="48"/>
    </row>
    <row r="369" spans="1:1" x14ac:dyDescent="0.2">
      <c r="A369" s="48"/>
    </row>
    <row r="370" spans="1:1" x14ac:dyDescent="0.2">
      <c r="A370" s="48"/>
    </row>
    <row r="371" spans="1:1" x14ac:dyDescent="0.2">
      <c r="A371" s="48"/>
    </row>
    <row r="372" spans="1:1" x14ac:dyDescent="0.2">
      <c r="A372" s="48"/>
    </row>
    <row r="373" spans="1:1" x14ac:dyDescent="0.2">
      <c r="A373" s="48"/>
    </row>
    <row r="374" spans="1:1" x14ac:dyDescent="0.2">
      <c r="A374" s="48"/>
    </row>
    <row r="375" spans="1:1" x14ac:dyDescent="0.2">
      <c r="A375" s="48"/>
    </row>
    <row r="376" spans="1:1" x14ac:dyDescent="0.2">
      <c r="A376" s="48"/>
    </row>
    <row r="377" spans="1:1" x14ac:dyDescent="0.2">
      <c r="A377" s="48"/>
    </row>
    <row r="378" spans="1:1" x14ac:dyDescent="0.2">
      <c r="A378" s="48"/>
    </row>
    <row r="379" spans="1:1" x14ac:dyDescent="0.2">
      <c r="A379" s="48"/>
    </row>
    <row r="380" spans="1:1" x14ac:dyDescent="0.2">
      <c r="A380" s="48"/>
    </row>
    <row r="381" spans="1:1" x14ac:dyDescent="0.2">
      <c r="A381" s="48"/>
    </row>
    <row r="382" spans="1:1" x14ac:dyDescent="0.2">
      <c r="A382" s="48"/>
    </row>
    <row r="383" spans="1:1" x14ac:dyDescent="0.2">
      <c r="A383" s="48"/>
    </row>
    <row r="384" spans="1:1" x14ac:dyDescent="0.2">
      <c r="A384" s="48"/>
    </row>
    <row r="385" spans="1:1" x14ac:dyDescent="0.2">
      <c r="A385" s="48"/>
    </row>
    <row r="386" spans="1:1" x14ac:dyDescent="0.2">
      <c r="A386" s="48"/>
    </row>
    <row r="387" spans="1:1" x14ac:dyDescent="0.2">
      <c r="A387" s="48"/>
    </row>
    <row r="388" spans="1:1" x14ac:dyDescent="0.2">
      <c r="A388" s="48"/>
    </row>
    <row r="389" spans="1:1" x14ac:dyDescent="0.2">
      <c r="A389" s="48"/>
    </row>
    <row r="390" spans="1:1" x14ac:dyDescent="0.2">
      <c r="A390" s="48"/>
    </row>
    <row r="391" spans="1:1" x14ac:dyDescent="0.2">
      <c r="A391" s="48"/>
    </row>
    <row r="392" spans="1:1" x14ac:dyDescent="0.2">
      <c r="A392" s="48"/>
    </row>
    <row r="393" spans="1:1" x14ac:dyDescent="0.2">
      <c r="A393" s="48"/>
    </row>
    <row r="394" spans="1:1" x14ac:dyDescent="0.2">
      <c r="A394" s="48"/>
    </row>
    <row r="395" spans="1:1" x14ac:dyDescent="0.2">
      <c r="A395" s="48"/>
    </row>
    <row r="396" spans="1:1" x14ac:dyDescent="0.2">
      <c r="A396" s="48"/>
    </row>
    <row r="397" spans="1:1" x14ac:dyDescent="0.2">
      <c r="A397" s="48"/>
    </row>
    <row r="398" spans="1:1" x14ac:dyDescent="0.2">
      <c r="A398" s="48"/>
    </row>
    <row r="399" spans="1:1" x14ac:dyDescent="0.2">
      <c r="A399" s="48"/>
    </row>
    <row r="400" spans="1:1" x14ac:dyDescent="0.2">
      <c r="A400" s="48"/>
    </row>
    <row r="401" spans="1:1" x14ac:dyDescent="0.2">
      <c r="A401" s="48"/>
    </row>
    <row r="402" spans="1:1" x14ac:dyDescent="0.2">
      <c r="A402" s="48"/>
    </row>
    <row r="403" spans="1:1" x14ac:dyDescent="0.2">
      <c r="A403" s="48"/>
    </row>
    <row r="404" spans="1:1" x14ac:dyDescent="0.2">
      <c r="A404" s="48"/>
    </row>
    <row r="405" spans="1:1" x14ac:dyDescent="0.2">
      <c r="A405" s="48"/>
    </row>
    <row r="406" spans="1:1" x14ac:dyDescent="0.2">
      <c r="A406" s="48"/>
    </row>
    <row r="407" spans="1:1" x14ac:dyDescent="0.2">
      <c r="A407" s="48"/>
    </row>
    <row r="408" spans="1:1" x14ac:dyDescent="0.2">
      <c r="A408" s="48"/>
    </row>
    <row r="409" spans="1:1" x14ac:dyDescent="0.2">
      <c r="A409" s="48"/>
    </row>
    <row r="410" spans="1:1" x14ac:dyDescent="0.2">
      <c r="A410" s="48"/>
    </row>
    <row r="411" spans="1:1" x14ac:dyDescent="0.2">
      <c r="A411" s="48"/>
    </row>
    <row r="412" spans="1:1" x14ac:dyDescent="0.2">
      <c r="A412" s="48"/>
    </row>
    <row r="413" spans="1:1" x14ac:dyDescent="0.2">
      <c r="A413" s="48"/>
    </row>
    <row r="414" spans="1:1" x14ac:dyDescent="0.2">
      <c r="A414" s="48"/>
    </row>
    <row r="415" spans="1:1" x14ac:dyDescent="0.2">
      <c r="A415" s="48"/>
    </row>
    <row r="416" spans="1:1" x14ac:dyDescent="0.2">
      <c r="A416" s="48"/>
    </row>
    <row r="417" spans="1:1" x14ac:dyDescent="0.2">
      <c r="A417" s="48"/>
    </row>
    <row r="418" spans="1:1" x14ac:dyDescent="0.2">
      <c r="A418" s="48"/>
    </row>
    <row r="419" spans="1:1" x14ac:dyDescent="0.2">
      <c r="A419" s="48"/>
    </row>
    <row r="420" spans="1:1" x14ac:dyDescent="0.2">
      <c r="A420" s="48"/>
    </row>
    <row r="421" spans="1:1" x14ac:dyDescent="0.2">
      <c r="A421" s="48"/>
    </row>
    <row r="422" spans="1:1" x14ac:dyDescent="0.2">
      <c r="A422" s="48"/>
    </row>
    <row r="423" spans="1:1" x14ac:dyDescent="0.2">
      <c r="A423" s="48"/>
    </row>
    <row r="424" spans="1:1" x14ac:dyDescent="0.2">
      <c r="A424" s="48"/>
    </row>
    <row r="425" spans="1:1" x14ac:dyDescent="0.2">
      <c r="A425" s="48"/>
    </row>
    <row r="426" spans="1:1" x14ac:dyDescent="0.2">
      <c r="A426" s="48"/>
    </row>
    <row r="427" spans="1:1" x14ac:dyDescent="0.2">
      <c r="A427" s="48"/>
    </row>
    <row r="428" spans="1:1" x14ac:dyDescent="0.2">
      <c r="A428" s="48"/>
    </row>
    <row r="429" spans="1:1" x14ac:dyDescent="0.2">
      <c r="A429" s="48"/>
    </row>
    <row r="430" spans="1:1" x14ac:dyDescent="0.2">
      <c r="A430" s="48"/>
    </row>
    <row r="431" spans="1:1" x14ac:dyDescent="0.2">
      <c r="A431" s="48"/>
    </row>
    <row r="432" spans="1:1" x14ac:dyDescent="0.2">
      <c r="A432" s="48"/>
    </row>
    <row r="433" spans="1:1" x14ac:dyDescent="0.2">
      <c r="A433" s="48"/>
    </row>
    <row r="434" spans="1:1" x14ac:dyDescent="0.2">
      <c r="A434" s="48"/>
    </row>
    <row r="435" spans="1:1" x14ac:dyDescent="0.2">
      <c r="A435" s="48"/>
    </row>
    <row r="436" spans="1:1" x14ac:dyDescent="0.2">
      <c r="A436" s="48"/>
    </row>
    <row r="437" spans="1:1" x14ac:dyDescent="0.2">
      <c r="A437" s="48"/>
    </row>
    <row r="438" spans="1:1" x14ac:dyDescent="0.2">
      <c r="A438" s="48"/>
    </row>
    <row r="439" spans="1:1" x14ac:dyDescent="0.2">
      <c r="A439" s="48"/>
    </row>
    <row r="440" spans="1:1" x14ac:dyDescent="0.2">
      <c r="A440" s="48"/>
    </row>
    <row r="441" spans="1:1" x14ac:dyDescent="0.2">
      <c r="A441" s="48"/>
    </row>
    <row r="442" spans="1:1" x14ac:dyDescent="0.2">
      <c r="A442" s="48"/>
    </row>
    <row r="443" spans="1:1" x14ac:dyDescent="0.2">
      <c r="A443" s="48"/>
    </row>
    <row r="444" spans="1:1" x14ac:dyDescent="0.2">
      <c r="A444" s="48"/>
    </row>
    <row r="445" spans="1:1" x14ac:dyDescent="0.2">
      <c r="A445" s="48"/>
    </row>
    <row r="446" spans="1:1" x14ac:dyDescent="0.2">
      <c r="A446" s="48"/>
    </row>
    <row r="447" spans="1:1" x14ac:dyDescent="0.2">
      <c r="A447" s="48"/>
    </row>
    <row r="448" spans="1:1" x14ac:dyDescent="0.2">
      <c r="A448" s="48"/>
    </row>
    <row r="449" spans="1:1" x14ac:dyDescent="0.2">
      <c r="A449" s="48"/>
    </row>
    <row r="450" spans="1:1" x14ac:dyDescent="0.2">
      <c r="A450" s="48"/>
    </row>
    <row r="451" spans="1:1" x14ac:dyDescent="0.2">
      <c r="A451" s="48"/>
    </row>
    <row r="452" spans="1:1" x14ac:dyDescent="0.2">
      <c r="A452" s="48"/>
    </row>
    <row r="453" spans="1:1" x14ac:dyDescent="0.2">
      <c r="A453" s="48"/>
    </row>
    <row r="454" spans="1:1" x14ac:dyDescent="0.2">
      <c r="A454" s="48"/>
    </row>
    <row r="455" spans="1:1" x14ac:dyDescent="0.2">
      <c r="A455" s="48"/>
    </row>
    <row r="456" spans="1:1" x14ac:dyDescent="0.2">
      <c r="A456" s="48"/>
    </row>
    <row r="457" spans="1:1" x14ac:dyDescent="0.2">
      <c r="A457" s="48"/>
    </row>
    <row r="458" spans="1:1" x14ac:dyDescent="0.2">
      <c r="A458" s="48"/>
    </row>
    <row r="459" spans="1:1" x14ac:dyDescent="0.2">
      <c r="A459" s="48"/>
    </row>
    <row r="460" spans="1:1" x14ac:dyDescent="0.2">
      <c r="A460" s="48"/>
    </row>
    <row r="461" spans="1:1" x14ac:dyDescent="0.2">
      <c r="A461" s="48"/>
    </row>
    <row r="462" spans="1:1" x14ac:dyDescent="0.2">
      <c r="A462" s="48"/>
    </row>
    <row r="463" spans="1:1" x14ac:dyDescent="0.2">
      <c r="A463" s="48"/>
    </row>
    <row r="464" spans="1:1" x14ac:dyDescent="0.2">
      <c r="A464" s="48"/>
    </row>
    <row r="465" spans="1:1" x14ac:dyDescent="0.2">
      <c r="A465" s="48"/>
    </row>
    <row r="466" spans="1:1" x14ac:dyDescent="0.2">
      <c r="A466" s="48"/>
    </row>
    <row r="467" spans="1:1" x14ac:dyDescent="0.2">
      <c r="A467" s="48"/>
    </row>
    <row r="468" spans="1:1" x14ac:dyDescent="0.2">
      <c r="A468" s="48"/>
    </row>
    <row r="469" spans="1:1" x14ac:dyDescent="0.2">
      <c r="A469" s="48"/>
    </row>
    <row r="470" spans="1:1" x14ac:dyDescent="0.2">
      <c r="A470" s="48"/>
    </row>
    <row r="471" spans="1:1" x14ac:dyDescent="0.2">
      <c r="A471" s="48"/>
    </row>
    <row r="472" spans="1:1" x14ac:dyDescent="0.2">
      <c r="A472" s="48"/>
    </row>
    <row r="473" spans="1:1" x14ac:dyDescent="0.2">
      <c r="A473" s="48"/>
    </row>
    <row r="474" spans="1:1" x14ac:dyDescent="0.2">
      <c r="A474" s="48"/>
    </row>
    <row r="475" spans="1:1" x14ac:dyDescent="0.2">
      <c r="A475" s="48"/>
    </row>
    <row r="476" spans="1:1" x14ac:dyDescent="0.2">
      <c r="A476" s="48"/>
    </row>
    <row r="477" spans="1:1" x14ac:dyDescent="0.2">
      <c r="A477" s="48"/>
    </row>
    <row r="478" spans="1:1" x14ac:dyDescent="0.2">
      <c r="A478" s="48"/>
    </row>
    <row r="479" spans="1:1" x14ac:dyDescent="0.2">
      <c r="A479" s="48"/>
    </row>
    <row r="480" spans="1:1" x14ac:dyDescent="0.2">
      <c r="A480" s="48"/>
    </row>
    <row r="481" spans="1:1" x14ac:dyDescent="0.2">
      <c r="A481" s="48"/>
    </row>
    <row r="482" spans="1:1" x14ac:dyDescent="0.2">
      <c r="A482" s="48"/>
    </row>
    <row r="483" spans="1:1" x14ac:dyDescent="0.2">
      <c r="A483" s="48"/>
    </row>
    <row r="484" spans="1:1" x14ac:dyDescent="0.2">
      <c r="A484" s="48"/>
    </row>
    <row r="485" spans="1:1" x14ac:dyDescent="0.2">
      <c r="A485" s="48"/>
    </row>
    <row r="486" spans="1:1" x14ac:dyDescent="0.2">
      <c r="A486" s="48"/>
    </row>
    <row r="487" spans="1:1" x14ac:dyDescent="0.2">
      <c r="A487" s="48"/>
    </row>
    <row r="488" spans="1:1" x14ac:dyDescent="0.2">
      <c r="A488" s="48"/>
    </row>
    <row r="489" spans="1:1" x14ac:dyDescent="0.2">
      <c r="A489" s="48"/>
    </row>
    <row r="490" spans="1:1" x14ac:dyDescent="0.2">
      <c r="A490" s="48"/>
    </row>
    <row r="491" spans="1:1" x14ac:dyDescent="0.2">
      <c r="A491" s="48"/>
    </row>
    <row r="492" spans="1:1" x14ac:dyDescent="0.2">
      <c r="A492" s="48"/>
    </row>
    <row r="493" spans="1:1" x14ac:dyDescent="0.2">
      <c r="A493" s="48"/>
    </row>
    <row r="494" spans="1:1" x14ac:dyDescent="0.2">
      <c r="A494" s="48"/>
    </row>
    <row r="495" spans="1:1" x14ac:dyDescent="0.2">
      <c r="A495" s="48"/>
    </row>
    <row r="496" spans="1:1" x14ac:dyDescent="0.2">
      <c r="A496" s="48"/>
    </row>
    <row r="497" spans="1:1" x14ac:dyDescent="0.2">
      <c r="A497" s="48"/>
    </row>
    <row r="498" spans="1:1" x14ac:dyDescent="0.2">
      <c r="A498" s="48"/>
    </row>
    <row r="499" spans="1:1" x14ac:dyDescent="0.2">
      <c r="A499" s="48"/>
    </row>
    <row r="500" spans="1:1" x14ac:dyDescent="0.2">
      <c r="A500" s="48"/>
    </row>
    <row r="501" spans="1:1" x14ac:dyDescent="0.2">
      <c r="A501" s="48"/>
    </row>
    <row r="502" spans="1:1" x14ac:dyDescent="0.2">
      <c r="A502" s="48"/>
    </row>
    <row r="503" spans="1:1" x14ac:dyDescent="0.2">
      <c r="A503" s="48"/>
    </row>
    <row r="504" spans="1:1" x14ac:dyDescent="0.2">
      <c r="A504" s="48"/>
    </row>
    <row r="505" spans="1:1" x14ac:dyDescent="0.2">
      <c r="A505" s="48"/>
    </row>
    <row r="506" spans="1:1" x14ac:dyDescent="0.2">
      <c r="A506" s="48"/>
    </row>
    <row r="507" spans="1:1" x14ac:dyDescent="0.2">
      <c r="A507" s="48"/>
    </row>
    <row r="508" spans="1:1" x14ac:dyDescent="0.2">
      <c r="A508" s="48"/>
    </row>
    <row r="509" spans="1:1" x14ac:dyDescent="0.2">
      <c r="A509" s="48"/>
    </row>
    <row r="510" spans="1:1" x14ac:dyDescent="0.2">
      <c r="A510" s="48"/>
    </row>
    <row r="511" spans="1:1" x14ac:dyDescent="0.2">
      <c r="A511" s="48"/>
    </row>
    <row r="512" spans="1:1" x14ac:dyDescent="0.2">
      <c r="A512" s="48"/>
    </row>
    <row r="513" spans="1:1" x14ac:dyDescent="0.2">
      <c r="A513" s="48"/>
    </row>
    <row r="514" spans="1:1" x14ac:dyDescent="0.2">
      <c r="A514" s="48"/>
    </row>
    <row r="515" spans="1:1" x14ac:dyDescent="0.2">
      <c r="A515" s="48"/>
    </row>
    <row r="516" spans="1:1" x14ac:dyDescent="0.2">
      <c r="A516" s="48"/>
    </row>
    <row r="517" spans="1:1" x14ac:dyDescent="0.2">
      <c r="A517" s="48"/>
    </row>
    <row r="518" spans="1:1" x14ac:dyDescent="0.2">
      <c r="A518" s="48"/>
    </row>
    <row r="519" spans="1:1" x14ac:dyDescent="0.2">
      <c r="A519" s="48"/>
    </row>
    <row r="520" spans="1:1" x14ac:dyDescent="0.2">
      <c r="A520" s="48"/>
    </row>
    <row r="521" spans="1:1" x14ac:dyDescent="0.2">
      <c r="A521" s="48"/>
    </row>
    <row r="522" spans="1:1" x14ac:dyDescent="0.2">
      <c r="A522" s="48"/>
    </row>
    <row r="523" spans="1:1" x14ac:dyDescent="0.2">
      <c r="A523" s="48"/>
    </row>
    <row r="524" spans="1:1" x14ac:dyDescent="0.2">
      <c r="A524" s="48"/>
    </row>
    <row r="525" spans="1:1" x14ac:dyDescent="0.2">
      <c r="A525" s="48"/>
    </row>
    <row r="526" spans="1:1" x14ac:dyDescent="0.2">
      <c r="A526" s="48"/>
    </row>
    <row r="527" spans="1:1" x14ac:dyDescent="0.2">
      <c r="A527" s="48"/>
    </row>
    <row r="528" spans="1:1" x14ac:dyDescent="0.2">
      <c r="A528" s="48"/>
    </row>
    <row r="529" spans="1:1" x14ac:dyDescent="0.2">
      <c r="A529" s="48"/>
    </row>
    <row r="530" spans="1:1" x14ac:dyDescent="0.2">
      <c r="A530" s="48"/>
    </row>
    <row r="531" spans="1:1" x14ac:dyDescent="0.2">
      <c r="A531" s="48"/>
    </row>
    <row r="532" spans="1:1" x14ac:dyDescent="0.2">
      <c r="A532" s="48"/>
    </row>
    <row r="533" spans="1:1" x14ac:dyDescent="0.2">
      <c r="A533" s="48"/>
    </row>
    <row r="534" spans="1:1" x14ac:dyDescent="0.2">
      <c r="A534" s="48"/>
    </row>
    <row r="535" spans="1:1" x14ac:dyDescent="0.2">
      <c r="A535" s="48"/>
    </row>
    <row r="536" spans="1:1" x14ac:dyDescent="0.2">
      <c r="A536" s="48"/>
    </row>
    <row r="537" spans="1:1" x14ac:dyDescent="0.2">
      <c r="A537" s="48"/>
    </row>
    <row r="538" spans="1:1" x14ac:dyDescent="0.2">
      <c r="A538" s="48"/>
    </row>
    <row r="539" spans="1:1" x14ac:dyDescent="0.2">
      <c r="A539" s="48"/>
    </row>
    <row r="540" spans="1:1" x14ac:dyDescent="0.2">
      <c r="A540" s="48"/>
    </row>
    <row r="541" spans="1:1" x14ac:dyDescent="0.2">
      <c r="A541" s="48"/>
    </row>
    <row r="542" spans="1:1" x14ac:dyDescent="0.2">
      <c r="A542" s="48"/>
    </row>
    <row r="543" spans="1:1" x14ac:dyDescent="0.2">
      <c r="A543" s="48"/>
    </row>
    <row r="544" spans="1:1" x14ac:dyDescent="0.2">
      <c r="A544" s="48"/>
    </row>
    <row r="545" spans="1:1" x14ac:dyDescent="0.2">
      <c r="A545" s="48"/>
    </row>
    <row r="546" spans="1:1" x14ac:dyDescent="0.2">
      <c r="A546" s="48"/>
    </row>
    <row r="547" spans="1:1" x14ac:dyDescent="0.2">
      <c r="A547" s="48"/>
    </row>
    <row r="548" spans="1:1" x14ac:dyDescent="0.2">
      <c r="A548" s="48"/>
    </row>
    <row r="549" spans="1:1" x14ac:dyDescent="0.2">
      <c r="A549" s="48"/>
    </row>
    <row r="550" spans="1:1" x14ac:dyDescent="0.2">
      <c r="A550" s="48"/>
    </row>
    <row r="551" spans="1:1" x14ac:dyDescent="0.2">
      <c r="A551" s="48"/>
    </row>
    <row r="552" spans="1:1" x14ac:dyDescent="0.2">
      <c r="A552" s="48"/>
    </row>
    <row r="553" spans="1:1" x14ac:dyDescent="0.2">
      <c r="A553" s="48"/>
    </row>
    <row r="554" spans="1:1" x14ac:dyDescent="0.2">
      <c r="A554" s="48"/>
    </row>
    <row r="555" spans="1:1" x14ac:dyDescent="0.2">
      <c r="A555" s="48"/>
    </row>
    <row r="556" spans="1:1" x14ac:dyDescent="0.2">
      <c r="A556" s="48"/>
    </row>
    <row r="557" spans="1:1" x14ac:dyDescent="0.2">
      <c r="A557" s="48"/>
    </row>
    <row r="558" spans="1:1" x14ac:dyDescent="0.2">
      <c r="A558" s="48"/>
    </row>
    <row r="559" spans="1:1" x14ac:dyDescent="0.2">
      <c r="A559" s="48"/>
    </row>
    <row r="560" spans="1:1" x14ac:dyDescent="0.2">
      <c r="A560" s="48"/>
    </row>
    <row r="561" spans="1:1" x14ac:dyDescent="0.2">
      <c r="A561" s="48"/>
    </row>
    <row r="562" spans="1:1" x14ac:dyDescent="0.2">
      <c r="A562" s="48"/>
    </row>
    <row r="563" spans="1:1" x14ac:dyDescent="0.2">
      <c r="A563" s="48"/>
    </row>
    <row r="564" spans="1:1" x14ac:dyDescent="0.2">
      <c r="A564" s="48"/>
    </row>
    <row r="565" spans="1:1" x14ac:dyDescent="0.2">
      <c r="A565" s="48"/>
    </row>
    <row r="566" spans="1:1" x14ac:dyDescent="0.2">
      <c r="A566" s="48"/>
    </row>
    <row r="567" spans="1:1" x14ac:dyDescent="0.2">
      <c r="A567" s="48"/>
    </row>
    <row r="568" spans="1:1" x14ac:dyDescent="0.2">
      <c r="A568" s="48"/>
    </row>
    <row r="569" spans="1:1" x14ac:dyDescent="0.2">
      <c r="A569" s="48"/>
    </row>
    <row r="570" spans="1:1" x14ac:dyDescent="0.2">
      <c r="A570" s="48"/>
    </row>
    <row r="571" spans="1:1" x14ac:dyDescent="0.2">
      <c r="A571" s="48"/>
    </row>
    <row r="572" spans="1:1" x14ac:dyDescent="0.2">
      <c r="A572" s="48"/>
    </row>
    <row r="573" spans="1:1" x14ac:dyDescent="0.2">
      <c r="A573" s="48"/>
    </row>
    <row r="574" spans="1:1" x14ac:dyDescent="0.2">
      <c r="A574" s="48"/>
    </row>
    <row r="575" spans="1:1" x14ac:dyDescent="0.2">
      <c r="A575" s="48"/>
    </row>
    <row r="576" spans="1:1" x14ac:dyDescent="0.2">
      <c r="A576" s="48"/>
    </row>
    <row r="577" spans="1:1" x14ac:dyDescent="0.2">
      <c r="A577" s="48"/>
    </row>
    <row r="578" spans="1:1" x14ac:dyDescent="0.2">
      <c r="A578" s="48"/>
    </row>
    <row r="579" spans="1:1" x14ac:dyDescent="0.2">
      <c r="A579" s="48"/>
    </row>
    <row r="580" spans="1:1" x14ac:dyDescent="0.2">
      <c r="A580" s="48"/>
    </row>
    <row r="581" spans="1:1" x14ac:dyDescent="0.2">
      <c r="A581" s="48"/>
    </row>
    <row r="582" spans="1:1" x14ac:dyDescent="0.2">
      <c r="A582" s="48"/>
    </row>
    <row r="583" spans="1:1" x14ac:dyDescent="0.2">
      <c r="A583" s="48"/>
    </row>
    <row r="584" spans="1:1" x14ac:dyDescent="0.2">
      <c r="A584" s="48"/>
    </row>
    <row r="585" spans="1:1" x14ac:dyDescent="0.2">
      <c r="A585" s="48"/>
    </row>
    <row r="586" spans="1:1" x14ac:dyDescent="0.2">
      <c r="A586" s="48"/>
    </row>
    <row r="587" spans="1:1" x14ac:dyDescent="0.2">
      <c r="A587" s="48"/>
    </row>
    <row r="588" spans="1:1" x14ac:dyDescent="0.2">
      <c r="A588" s="48"/>
    </row>
    <row r="589" spans="1:1" x14ac:dyDescent="0.2">
      <c r="A589" s="48"/>
    </row>
    <row r="590" spans="1:1" x14ac:dyDescent="0.2">
      <c r="A590" s="48"/>
    </row>
    <row r="591" spans="1:1" x14ac:dyDescent="0.2">
      <c r="A591" s="48"/>
    </row>
    <row r="592" spans="1:1" x14ac:dyDescent="0.2">
      <c r="A592" s="48"/>
    </row>
    <row r="593" spans="1:1" x14ac:dyDescent="0.2">
      <c r="A593" s="48"/>
    </row>
    <row r="594" spans="1:1" x14ac:dyDescent="0.2">
      <c r="A594" s="48"/>
    </row>
    <row r="595" spans="1:1" x14ac:dyDescent="0.2">
      <c r="A595" s="48"/>
    </row>
    <row r="596" spans="1:1" x14ac:dyDescent="0.2">
      <c r="A596" s="48"/>
    </row>
    <row r="597" spans="1:1" x14ac:dyDescent="0.2">
      <c r="A597" s="48"/>
    </row>
    <row r="598" spans="1:1" x14ac:dyDescent="0.2">
      <c r="A598" s="48"/>
    </row>
    <row r="599" spans="1:1" x14ac:dyDescent="0.2">
      <c r="A599" s="48"/>
    </row>
    <row r="600" spans="1:1" x14ac:dyDescent="0.2">
      <c r="A600" s="48"/>
    </row>
    <row r="601" spans="1:1" x14ac:dyDescent="0.2">
      <c r="A601" s="48"/>
    </row>
    <row r="602" spans="1:1" x14ac:dyDescent="0.2">
      <c r="A602" s="48"/>
    </row>
    <row r="603" spans="1:1" x14ac:dyDescent="0.2">
      <c r="A603" s="48"/>
    </row>
    <row r="604" spans="1:1" x14ac:dyDescent="0.2">
      <c r="A604" s="48"/>
    </row>
    <row r="605" spans="1:1" x14ac:dyDescent="0.2">
      <c r="A605" s="48"/>
    </row>
    <row r="606" spans="1:1" x14ac:dyDescent="0.2">
      <c r="A606" s="48"/>
    </row>
    <row r="607" spans="1:1" x14ac:dyDescent="0.2">
      <c r="A607" s="48"/>
    </row>
    <row r="608" spans="1:1" x14ac:dyDescent="0.2">
      <c r="A608" s="48"/>
    </row>
    <row r="609" spans="1:1" x14ac:dyDescent="0.2">
      <c r="A609" s="48"/>
    </row>
    <row r="610" spans="1:1" x14ac:dyDescent="0.2">
      <c r="A610" s="48"/>
    </row>
    <row r="611" spans="1:1" x14ac:dyDescent="0.2">
      <c r="A611" s="48"/>
    </row>
    <row r="612" spans="1:1" x14ac:dyDescent="0.2">
      <c r="A612" s="48"/>
    </row>
    <row r="613" spans="1:1" x14ac:dyDescent="0.2">
      <c r="A613" s="48"/>
    </row>
    <row r="614" spans="1:1" x14ac:dyDescent="0.2">
      <c r="A614" s="48"/>
    </row>
    <row r="615" spans="1:1" x14ac:dyDescent="0.2">
      <c r="A615" s="48"/>
    </row>
    <row r="616" spans="1:1" x14ac:dyDescent="0.2">
      <c r="A616" s="48"/>
    </row>
    <row r="617" spans="1:1" x14ac:dyDescent="0.2">
      <c r="A617" s="48"/>
    </row>
    <row r="618" spans="1:1" x14ac:dyDescent="0.2">
      <c r="A618" s="48"/>
    </row>
    <row r="619" spans="1:1" x14ac:dyDescent="0.2">
      <c r="A619" s="48"/>
    </row>
    <row r="620" spans="1:1" x14ac:dyDescent="0.2">
      <c r="A620" s="48"/>
    </row>
    <row r="621" spans="1:1" x14ac:dyDescent="0.2">
      <c r="A621" s="48"/>
    </row>
    <row r="622" spans="1:1" x14ac:dyDescent="0.2">
      <c r="A622" s="48"/>
    </row>
    <row r="623" spans="1:1" x14ac:dyDescent="0.2">
      <c r="A623" s="48"/>
    </row>
    <row r="624" spans="1:1" x14ac:dyDescent="0.2">
      <c r="A624" s="48"/>
    </row>
    <row r="625" spans="1:1" x14ac:dyDescent="0.2">
      <c r="A625" s="48"/>
    </row>
    <row r="626" spans="1:1" x14ac:dyDescent="0.2">
      <c r="A626" s="48"/>
    </row>
    <row r="627" spans="1:1" x14ac:dyDescent="0.2">
      <c r="A627" s="48"/>
    </row>
    <row r="628" spans="1:1" x14ac:dyDescent="0.2">
      <c r="A628" s="48"/>
    </row>
    <row r="629" spans="1:1" x14ac:dyDescent="0.2">
      <c r="A629" s="48"/>
    </row>
    <row r="630" spans="1:1" x14ac:dyDescent="0.2">
      <c r="A630" s="48"/>
    </row>
    <row r="631" spans="1:1" x14ac:dyDescent="0.2">
      <c r="A631" s="48"/>
    </row>
    <row r="632" spans="1:1" x14ac:dyDescent="0.2">
      <c r="A632" s="48"/>
    </row>
    <row r="633" spans="1:1" x14ac:dyDescent="0.2">
      <c r="A633" s="48"/>
    </row>
    <row r="634" spans="1:1" x14ac:dyDescent="0.2">
      <c r="A634" s="48"/>
    </row>
    <row r="635" spans="1:1" x14ac:dyDescent="0.2">
      <c r="A635" s="48"/>
    </row>
    <row r="636" spans="1:1" x14ac:dyDescent="0.2">
      <c r="A636" s="48"/>
    </row>
    <row r="637" spans="1:1" x14ac:dyDescent="0.2">
      <c r="A637" s="48"/>
    </row>
    <row r="638" spans="1:1" x14ac:dyDescent="0.2">
      <c r="A638" s="48"/>
    </row>
    <row r="639" spans="1:1" x14ac:dyDescent="0.2">
      <c r="A639" s="48"/>
    </row>
    <row r="640" spans="1:1" x14ac:dyDescent="0.2">
      <c r="A640" s="48"/>
    </row>
    <row r="641" spans="1:1" x14ac:dyDescent="0.2">
      <c r="A641" s="48"/>
    </row>
    <row r="642" spans="1:1" x14ac:dyDescent="0.2">
      <c r="A642" s="48"/>
    </row>
    <row r="643" spans="1:1" x14ac:dyDescent="0.2">
      <c r="A643" s="48"/>
    </row>
    <row r="644" spans="1:1" x14ac:dyDescent="0.2">
      <c r="A644" s="48"/>
    </row>
    <row r="645" spans="1:1" x14ac:dyDescent="0.2">
      <c r="A645" s="48"/>
    </row>
    <row r="646" spans="1:1" x14ac:dyDescent="0.2">
      <c r="A646" s="48"/>
    </row>
    <row r="647" spans="1:1" x14ac:dyDescent="0.2">
      <c r="A647" s="48"/>
    </row>
    <row r="648" spans="1:1" x14ac:dyDescent="0.2">
      <c r="A648" s="48"/>
    </row>
    <row r="649" spans="1:1" x14ac:dyDescent="0.2">
      <c r="A649" s="48"/>
    </row>
    <row r="650" spans="1:1" x14ac:dyDescent="0.2">
      <c r="A650" s="48"/>
    </row>
    <row r="651" spans="1:1" x14ac:dyDescent="0.2">
      <c r="A651" s="48"/>
    </row>
    <row r="652" spans="1:1" x14ac:dyDescent="0.2">
      <c r="A652" s="48"/>
    </row>
    <row r="653" spans="1:1" x14ac:dyDescent="0.2">
      <c r="A653" s="48"/>
    </row>
    <row r="654" spans="1:1" x14ac:dyDescent="0.2">
      <c r="A654" s="48"/>
    </row>
    <row r="655" spans="1:1" x14ac:dyDescent="0.2">
      <c r="A655" s="48"/>
    </row>
    <row r="656" spans="1:1" x14ac:dyDescent="0.2">
      <c r="A656" s="48"/>
    </row>
    <row r="657" spans="1:1" x14ac:dyDescent="0.2">
      <c r="A657" s="48"/>
    </row>
    <row r="658" spans="1:1" x14ac:dyDescent="0.2">
      <c r="A658" s="48"/>
    </row>
    <row r="659" spans="1:1" x14ac:dyDescent="0.2">
      <c r="A659" s="48"/>
    </row>
    <row r="660" spans="1:1" x14ac:dyDescent="0.2">
      <c r="A660" s="48"/>
    </row>
    <row r="661" spans="1:1" x14ac:dyDescent="0.2">
      <c r="A661" s="48"/>
    </row>
    <row r="662" spans="1:1" x14ac:dyDescent="0.2">
      <c r="A662" s="48"/>
    </row>
    <row r="663" spans="1:1" x14ac:dyDescent="0.2">
      <c r="A663" s="48"/>
    </row>
    <row r="664" spans="1:1" x14ac:dyDescent="0.2">
      <c r="A664" s="48"/>
    </row>
    <row r="665" spans="1:1" x14ac:dyDescent="0.2">
      <c r="A665" s="48"/>
    </row>
    <row r="666" spans="1:1" x14ac:dyDescent="0.2">
      <c r="A666" s="48"/>
    </row>
    <row r="667" spans="1:1" x14ac:dyDescent="0.2">
      <c r="A667" s="48"/>
    </row>
    <row r="668" spans="1:1" x14ac:dyDescent="0.2">
      <c r="A668" s="48"/>
    </row>
    <row r="669" spans="1:1" x14ac:dyDescent="0.2">
      <c r="A669" s="48"/>
    </row>
    <row r="670" spans="1:1" x14ac:dyDescent="0.2">
      <c r="A670" s="48"/>
    </row>
    <row r="671" spans="1:1" x14ac:dyDescent="0.2">
      <c r="A671" s="48"/>
    </row>
    <row r="672" spans="1:1" x14ac:dyDescent="0.2">
      <c r="A672" s="48"/>
    </row>
    <row r="673" spans="1:1" x14ac:dyDescent="0.2">
      <c r="A673" s="48"/>
    </row>
    <row r="674" spans="1:1" x14ac:dyDescent="0.2">
      <c r="A674" s="48"/>
    </row>
    <row r="675" spans="1:1" x14ac:dyDescent="0.2">
      <c r="A675" s="48"/>
    </row>
    <row r="676" spans="1:1" x14ac:dyDescent="0.2">
      <c r="A676" s="48"/>
    </row>
    <row r="677" spans="1:1" x14ac:dyDescent="0.2">
      <c r="A677" s="48"/>
    </row>
    <row r="678" spans="1:1" x14ac:dyDescent="0.2">
      <c r="A678" s="48"/>
    </row>
    <row r="679" spans="1:1" x14ac:dyDescent="0.2">
      <c r="A679" s="48"/>
    </row>
    <row r="680" spans="1:1" x14ac:dyDescent="0.2">
      <c r="A680" s="48"/>
    </row>
    <row r="681" spans="1:1" x14ac:dyDescent="0.2">
      <c r="A681" s="48"/>
    </row>
    <row r="682" spans="1:1" x14ac:dyDescent="0.2">
      <c r="A682" s="48"/>
    </row>
    <row r="683" spans="1:1" x14ac:dyDescent="0.2">
      <c r="A683" s="48"/>
    </row>
    <row r="684" spans="1:1" x14ac:dyDescent="0.2">
      <c r="A684" s="48"/>
    </row>
    <row r="685" spans="1:1" x14ac:dyDescent="0.2">
      <c r="A685" s="48"/>
    </row>
    <row r="686" spans="1:1" x14ac:dyDescent="0.2">
      <c r="A686" s="48"/>
    </row>
    <row r="687" spans="1:1" x14ac:dyDescent="0.2">
      <c r="A687" s="48"/>
    </row>
    <row r="688" spans="1:1" x14ac:dyDescent="0.2">
      <c r="A688" s="48"/>
    </row>
    <row r="689" spans="1:1" x14ac:dyDescent="0.2">
      <c r="A689" s="48"/>
    </row>
    <row r="690" spans="1:1" x14ac:dyDescent="0.2">
      <c r="A690" s="48"/>
    </row>
    <row r="691" spans="1:1" x14ac:dyDescent="0.2">
      <c r="A691" s="48"/>
    </row>
    <row r="692" spans="1:1" x14ac:dyDescent="0.2">
      <c r="A692" s="48"/>
    </row>
    <row r="693" spans="1:1" x14ac:dyDescent="0.2">
      <c r="A693" s="48"/>
    </row>
    <row r="694" spans="1:1" x14ac:dyDescent="0.2">
      <c r="A694" s="48"/>
    </row>
    <row r="695" spans="1:1" x14ac:dyDescent="0.2">
      <c r="A695" s="48"/>
    </row>
    <row r="696" spans="1:1" x14ac:dyDescent="0.2">
      <c r="A696" s="48"/>
    </row>
    <row r="697" spans="1:1" x14ac:dyDescent="0.2">
      <c r="A697" s="48"/>
    </row>
    <row r="698" spans="1:1" x14ac:dyDescent="0.2">
      <c r="A698" s="48"/>
    </row>
    <row r="699" spans="1:1" x14ac:dyDescent="0.2">
      <c r="A699" s="48"/>
    </row>
    <row r="700" spans="1:1" x14ac:dyDescent="0.2">
      <c r="A700" s="48"/>
    </row>
    <row r="701" spans="1:1" x14ac:dyDescent="0.2">
      <c r="A701" s="48"/>
    </row>
    <row r="702" spans="1:1" x14ac:dyDescent="0.2">
      <c r="A702" s="48"/>
    </row>
    <row r="703" spans="1:1" x14ac:dyDescent="0.2">
      <c r="A703" s="48"/>
    </row>
    <row r="704" spans="1:1" x14ac:dyDescent="0.2">
      <c r="A704" s="48"/>
    </row>
    <row r="705" spans="1:1" x14ac:dyDescent="0.2">
      <c r="A705" s="48"/>
    </row>
    <row r="706" spans="1:1" x14ac:dyDescent="0.2">
      <c r="A706" s="48"/>
    </row>
    <row r="707" spans="1:1" x14ac:dyDescent="0.2">
      <c r="A707" s="48"/>
    </row>
    <row r="708" spans="1:1" x14ac:dyDescent="0.2">
      <c r="A708" s="48"/>
    </row>
    <row r="709" spans="1:1" x14ac:dyDescent="0.2">
      <c r="A709" s="48"/>
    </row>
    <row r="710" spans="1:1" x14ac:dyDescent="0.2">
      <c r="A710" s="48"/>
    </row>
    <row r="711" spans="1:1" x14ac:dyDescent="0.2">
      <c r="A711" s="48"/>
    </row>
    <row r="712" spans="1:1" x14ac:dyDescent="0.2">
      <c r="A712" s="48"/>
    </row>
    <row r="713" spans="1:1" x14ac:dyDescent="0.2">
      <c r="A713" s="48"/>
    </row>
    <row r="714" spans="1:1" x14ac:dyDescent="0.2">
      <c r="A714" s="48"/>
    </row>
    <row r="715" spans="1:1" x14ac:dyDescent="0.2">
      <c r="A715" s="48"/>
    </row>
    <row r="716" spans="1:1" x14ac:dyDescent="0.2">
      <c r="A716" s="48"/>
    </row>
    <row r="717" spans="1:1" x14ac:dyDescent="0.2">
      <c r="A717" s="48"/>
    </row>
    <row r="718" spans="1:1" x14ac:dyDescent="0.2">
      <c r="A718" s="48"/>
    </row>
    <row r="719" spans="1:1" x14ac:dyDescent="0.2">
      <c r="A719" s="48"/>
    </row>
    <row r="720" spans="1:1" x14ac:dyDescent="0.2">
      <c r="A720" s="48"/>
    </row>
    <row r="721" spans="1:1" x14ac:dyDescent="0.2">
      <c r="A721" s="48"/>
    </row>
    <row r="722" spans="1:1" x14ac:dyDescent="0.2">
      <c r="A722" s="48"/>
    </row>
    <row r="723" spans="1:1" x14ac:dyDescent="0.2">
      <c r="A723" s="48"/>
    </row>
    <row r="724" spans="1:1" x14ac:dyDescent="0.2">
      <c r="A724" s="48"/>
    </row>
    <row r="725" spans="1:1" x14ac:dyDescent="0.2">
      <c r="A725" s="48"/>
    </row>
    <row r="726" spans="1:1" x14ac:dyDescent="0.2">
      <c r="A726" s="48"/>
    </row>
    <row r="727" spans="1:1" x14ac:dyDescent="0.2">
      <c r="A727" s="48"/>
    </row>
    <row r="728" spans="1:1" x14ac:dyDescent="0.2">
      <c r="A728" s="48"/>
    </row>
    <row r="729" spans="1:1" x14ac:dyDescent="0.2">
      <c r="A729" s="48"/>
    </row>
    <row r="730" spans="1:1" x14ac:dyDescent="0.2">
      <c r="A730" s="48"/>
    </row>
    <row r="731" spans="1:1" x14ac:dyDescent="0.2">
      <c r="A731" s="48"/>
    </row>
    <row r="732" spans="1:1" x14ac:dyDescent="0.2">
      <c r="A732" s="48"/>
    </row>
    <row r="733" spans="1:1" x14ac:dyDescent="0.2">
      <c r="A733" s="48"/>
    </row>
    <row r="734" spans="1:1" x14ac:dyDescent="0.2">
      <c r="A734" s="48"/>
    </row>
    <row r="735" spans="1:1" x14ac:dyDescent="0.2">
      <c r="A735" s="48"/>
    </row>
    <row r="736" spans="1:1" x14ac:dyDescent="0.2">
      <c r="A736" s="48"/>
    </row>
    <row r="737" spans="1:1" x14ac:dyDescent="0.2">
      <c r="A737" s="48"/>
    </row>
    <row r="738" spans="1:1" x14ac:dyDescent="0.2">
      <c r="A738" s="48"/>
    </row>
    <row r="739" spans="1:1" x14ac:dyDescent="0.2">
      <c r="A739" s="48"/>
    </row>
    <row r="740" spans="1:1" x14ac:dyDescent="0.2">
      <c r="A740" s="48"/>
    </row>
    <row r="741" spans="1:1" x14ac:dyDescent="0.2">
      <c r="A741" s="48"/>
    </row>
    <row r="742" spans="1:1" x14ac:dyDescent="0.2">
      <c r="A742" s="48"/>
    </row>
    <row r="743" spans="1:1" x14ac:dyDescent="0.2">
      <c r="A743" s="48"/>
    </row>
    <row r="744" spans="1:1" x14ac:dyDescent="0.2">
      <c r="A744" s="48"/>
    </row>
    <row r="745" spans="1:1" x14ac:dyDescent="0.2">
      <c r="A745" s="48"/>
    </row>
    <row r="746" spans="1:1" x14ac:dyDescent="0.2">
      <c r="A746" s="48"/>
    </row>
    <row r="747" spans="1:1" x14ac:dyDescent="0.2">
      <c r="A747" s="48"/>
    </row>
    <row r="748" spans="1:1" x14ac:dyDescent="0.2">
      <c r="A748" s="48"/>
    </row>
    <row r="749" spans="1:1" x14ac:dyDescent="0.2">
      <c r="A749" s="48"/>
    </row>
    <row r="750" spans="1:1" x14ac:dyDescent="0.2">
      <c r="A750" s="48"/>
    </row>
    <row r="751" spans="1:1" x14ac:dyDescent="0.2">
      <c r="A751" s="48"/>
    </row>
    <row r="752" spans="1:1" x14ac:dyDescent="0.2">
      <c r="A752" s="48"/>
    </row>
    <row r="753" spans="1:1" x14ac:dyDescent="0.2">
      <c r="A753" s="48"/>
    </row>
    <row r="754" spans="1:1" x14ac:dyDescent="0.2">
      <c r="A754" s="48"/>
    </row>
    <row r="755" spans="1:1" x14ac:dyDescent="0.2">
      <c r="A755" s="48"/>
    </row>
    <row r="756" spans="1:1" x14ac:dyDescent="0.2">
      <c r="A756" s="48"/>
    </row>
    <row r="757" spans="1:1" x14ac:dyDescent="0.2">
      <c r="A757" s="48"/>
    </row>
    <row r="758" spans="1:1" x14ac:dyDescent="0.2">
      <c r="A758" s="48"/>
    </row>
    <row r="759" spans="1:1" x14ac:dyDescent="0.2">
      <c r="A759" s="48"/>
    </row>
    <row r="760" spans="1:1" x14ac:dyDescent="0.2">
      <c r="A760" s="48"/>
    </row>
    <row r="761" spans="1:1" x14ac:dyDescent="0.2">
      <c r="A761" s="48"/>
    </row>
    <row r="762" spans="1:1" x14ac:dyDescent="0.2">
      <c r="A762" s="48"/>
    </row>
    <row r="763" spans="1:1" x14ac:dyDescent="0.2">
      <c r="A763" s="48"/>
    </row>
    <row r="764" spans="1:1" x14ac:dyDescent="0.2">
      <c r="A764" s="48"/>
    </row>
    <row r="765" spans="1:1" x14ac:dyDescent="0.2">
      <c r="A765" s="48"/>
    </row>
    <row r="766" spans="1:1" x14ac:dyDescent="0.2">
      <c r="A766" s="48"/>
    </row>
    <row r="767" spans="1:1" x14ac:dyDescent="0.2">
      <c r="A767" s="48"/>
    </row>
    <row r="768" spans="1:1" x14ac:dyDescent="0.2">
      <c r="A768" s="48"/>
    </row>
    <row r="769" spans="1:1" x14ac:dyDescent="0.2">
      <c r="A769" s="48"/>
    </row>
    <row r="770" spans="1:1" x14ac:dyDescent="0.2">
      <c r="A770" s="48"/>
    </row>
    <row r="771" spans="1:1" x14ac:dyDescent="0.2">
      <c r="A771" s="48"/>
    </row>
    <row r="772" spans="1:1" x14ac:dyDescent="0.2">
      <c r="A772" s="48"/>
    </row>
    <row r="773" spans="1:1" x14ac:dyDescent="0.2">
      <c r="A773" s="48"/>
    </row>
    <row r="774" spans="1:1" x14ac:dyDescent="0.2">
      <c r="A774" s="48"/>
    </row>
    <row r="775" spans="1:1" x14ac:dyDescent="0.2">
      <c r="A775" s="48"/>
    </row>
    <row r="776" spans="1:1" x14ac:dyDescent="0.2">
      <c r="A776" s="48"/>
    </row>
    <row r="777" spans="1:1" x14ac:dyDescent="0.2">
      <c r="A777" s="48"/>
    </row>
    <row r="778" spans="1:1" x14ac:dyDescent="0.2">
      <c r="A778" s="48"/>
    </row>
    <row r="779" spans="1:1" x14ac:dyDescent="0.2">
      <c r="A779" s="48"/>
    </row>
    <row r="780" spans="1:1" x14ac:dyDescent="0.2">
      <c r="A780" s="48"/>
    </row>
    <row r="781" spans="1:1" x14ac:dyDescent="0.2">
      <c r="A781" s="48"/>
    </row>
    <row r="782" spans="1:1" x14ac:dyDescent="0.2">
      <c r="A782" s="48"/>
    </row>
    <row r="783" spans="1:1" x14ac:dyDescent="0.2">
      <c r="A783" s="48"/>
    </row>
    <row r="784" spans="1:1" x14ac:dyDescent="0.2">
      <c r="A784" s="48"/>
    </row>
    <row r="785" spans="1:1" x14ac:dyDescent="0.2">
      <c r="A785" s="48"/>
    </row>
    <row r="786" spans="1:1" x14ac:dyDescent="0.2">
      <c r="A786" s="48"/>
    </row>
    <row r="787" spans="1:1" x14ac:dyDescent="0.2">
      <c r="A787" s="48"/>
    </row>
    <row r="788" spans="1:1" x14ac:dyDescent="0.2">
      <c r="A788" s="48"/>
    </row>
    <row r="789" spans="1:1" x14ac:dyDescent="0.2">
      <c r="A789" s="48"/>
    </row>
    <row r="790" spans="1:1" x14ac:dyDescent="0.2">
      <c r="A790" s="48"/>
    </row>
    <row r="791" spans="1:1" x14ac:dyDescent="0.2">
      <c r="A791" s="48"/>
    </row>
    <row r="792" spans="1:1" x14ac:dyDescent="0.2">
      <c r="A792" s="48"/>
    </row>
    <row r="793" spans="1:1" x14ac:dyDescent="0.2">
      <c r="A793" s="48"/>
    </row>
    <row r="794" spans="1:1" x14ac:dyDescent="0.2">
      <c r="A794" s="48"/>
    </row>
    <row r="795" spans="1:1" x14ac:dyDescent="0.2">
      <c r="A795" s="48"/>
    </row>
    <row r="796" spans="1:1" x14ac:dyDescent="0.2">
      <c r="A796" s="48"/>
    </row>
    <row r="797" spans="1:1" x14ac:dyDescent="0.2">
      <c r="A797" s="48"/>
    </row>
    <row r="798" spans="1:1" x14ac:dyDescent="0.2">
      <c r="A798" s="48"/>
    </row>
    <row r="799" spans="1:1" x14ac:dyDescent="0.2">
      <c r="A799" s="48"/>
    </row>
    <row r="800" spans="1:1" x14ac:dyDescent="0.2">
      <c r="A800" s="48"/>
    </row>
    <row r="801" spans="1:1" x14ac:dyDescent="0.2">
      <c r="A801" s="48"/>
    </row>
    <row r="802" spans="1:1" x14ac:dyDescent="0.2">
      <c r="A802" s="48"/>
    </row>
    <row r="803" spans="1:1" x14ac:dyDescent="0.2">
      <c r="A803" s="48"/>
    </row>
    <row r="804" spans="1:1" x14ac:dyDescent="0.2">
      <c r="A804" s="48"/>
    </row>
    <row r="805" spans="1:1" x14ac:dyDescent="0.2">
      <c r="A805" s="48"/>
    </row>
    <row r="806" spans="1:1" x14ac:dyDescent="0.2">
      <c r="A806" s="48"/>
    </row>
    <row r="807" spans="1:1" x14ac:dyDescent="0.2">
      <c r="A807" s="48"/>
    </row>
    <row r="808" spans="1:1" x14ac:dyDescent="0.2">
      <c r="A808" s="48"/>
    </row>
    <row r="809" spans="1:1" x14ac:dyDescent="0.2">
      <c r="A809" s="48"/>
    </row>
    <row r="810" spans="1:1" x14ac:dyDescent="0.2">
      <c r="A810" s="48"/>
    </row>
    <row r="811" spans="1:1" x14ac:dyDescent="0.2">
      <c r="A811" s="48"/>
    </row>
    <row r="812" spans="1:1" x14ac:dyDescent="0.2">
      <c r="A812" s="48"/>
    </row>
    <row r="813" spans="1:1" x14ac:dyDescent="0.2">
      <c r="A813" s="48"/>
    </row>
    <row r="814" spans="1:1" x14ac:dyDescent="0.2">
      <c r="A814" s="48"/>
    </row>
    <row r="815" spans="1:1" x14ac:dyDescent="0.2">
      <c r="A815" s="48"/>
    </row>
    <row r="816" spans="1:1" x14ac:dyDescent="0.2">
      <c r="A816" s="48"/>
    </row>
    <row r="817" spans="1:1" x14ac:dyDescent="0.2">
      <c r="A817" s="48"/>
    </row>
    <row r="818" spans="1:1" x14ac:dyDescent="0.2">
      <c r="A818" s="48"/>
    </row>
    <row r="819" spans="1:1" x14ac:dyDescent="0.2">
      <c r="A819" s="48"/>
    </row>
    <row r="820" spans="1:1" x14ac:dyDescent="0.2">
      <c r="A820" s="48"/>
    </row>
    <row r="821" spans="1:1" x14ac:dyDescent="0.2">
      <c r="A821" s="48"/>
    </row>
    <row r="822" spans="1:1" x14ac:dyDescent="0.2">
      <c r="A822" s="48"/>
    </row>
    <row r="823" spans="1:1" x14ac:dyDescent="0.2">
      <c r="A823" s="48"/>
    </row>
    <row r="824" spans="1:1" x14ac:dyDescent="0.2">
      <c r="A824" s="48"/>
    </row>
    <row r="825" spans="1:1" x14ac:dyDescent="0.2">
      <c r="A825" s="48"/>
    </row>
    <row r="826" spans="1:1" x14ac:dyDescent="0.2">
      <c r="A826" s="48"/>
    </row>
    <row r="827" spans="1:1" x14ac:dyDescent="0.2">
      <c r="A827" s="48"/>
    </row>
    <row r="828" spans="1:1" x14ac:dyDescent="0.2">
      <c r="A828" s="48"/>
    </row>
    <row r="829" spans="1:1" x14ac:dyDescent="0.2">
      <c r="A829" s="48"/>
    </row>
    <row r="830" spans="1:1" x14ac:dyDescent="0.2">
      <c r="A830" s="48"/>
    </row>
    <row r="831" spans="1:1" x14ac:dyDescent="0.2">
      <c r="A831" s="48"/>
    </row>
    <row r="832" spans="1:1" x14ac:dyDescent="0.2">
      <c r="A832" s="48"/>
    </row>
    <row r="833" spans="1:1" x14ac:dyDescent="0.2">
      <c r="A833" s="48"/>
    </row>
    <row r="834" spans="1:1" x14ac:dyDescent="0.2">
      <c r="A834" s="48"/>
    </row>
    <row r="835" spans="1:1" x14ac:dyDescent="0.2">
      <c r="A835" s="48"/>
    </row>
    <row r="836" spans="1:1" x14ac:dyDescent="0.2">
      <c r="A836" s="48"/>
    </row>
    <row r="837" spans="1:1" x14ac:dyDescent="0.2">
      <c r="A837" s="48"/>
    </row>
    <row r="838" spans="1:1" x14ac:dyDescent="0.2">
      <c r="A838" s="48"/>
    </row>
    <row r="839" spans="1:1" x14ac:dyDescent="0.2">
      <c r="A839" s="48"/>
    </row>
    <row r="840" spans="1:1" x14ac:dyDescent="0.2">
      <c r="A840" s="48"/>
    </row>
    <row r="841" spans="1:1" x14ac:dyDescent="0.2">
      <c r="A841" s="48"/>
    </row>
    <row r="842" spans="1:1" x14ac:dyDescent="0.2">
      <c r="A842" s="48"/>
    </row>
    <row r="843" spans="1:1" x14ac:dyDescent="0.2">
      <c r="A843" s="48"/>
    </row>
    <row r="844" spans="1:1" x14ac:dyDescent="0.2">
      <c r="A844" s="48"/>
    </row>
    <row r="845" spans="1:1" x14ac:dyDescent="0.2">
      <c r="A845" s="48"/>
    </row>
    <row r="846" spans="1:1" x14ac:dyDescent="0.2">
      <c r="A846" s="48"/>
    </row>
    <row r="847" spans="1:1" x14ac:dyDescent="0.2">
      <c r="A847" s="48"/>
    </row>
    <row r="848" spans="1:1" x14ac:dyDescent="0.2">
      <c r="A848" s="48"/>
    </row>
    <row r="849" spans="1:1" x14ac:dyDescent="0.2">
      <c r="A849" s="48"/>
    </row>
    <row r="850" spans="1:1" x14ac:dyDescent="0.2">
      <c r="A850" s="48"/>
    </row>
    <row r="851" spans="1:1" x14ac:dyDescent="0.2">
      <c r="A851" s="48"/>
    </row>
    <row r="852" spans="1:1" x14ac:dyDescent="0.2">
      <c r="A852" s="48"/>
    </row>
    <row r="853" spans="1:1" x14ac:dyDescent="0.2">
      <c r="A853" s="48"/>
    </row>
    <row r="854" spans="1:1" x14ac:dyDescent="0.2">
      <c r="A854" s="48"/>
    </row>
    <row r="855" spans="1:1" x14ac:dyDescent="0.2">
      <c r="A855" s="48"/>
    </row>
    <row r="856" spans="1:1" x14ac:dyDescent="0.2">
      <c r="A856" s="48"/>
    </row>
    <row r="857" spans="1:1" x14ac:dyDescent="0.2">
      <c r="A857" s="48"/>
    </row>
    <row r="858" spans="1:1" x14ac:dyDescent="0.2">
      <c r="A858" s="48"/>
    </row>
    <row r="859" spans="1:1" x14ac:dyDescent="0.2">
      <c r="A859" s="48"/>
    </row>
    <row r="860" spans="1:1" x14ac:dyDescent="0.2">
      <c r="A860" s="48"/>
    </row>
    <row r="861" spans="1:1" x14ac:dyDescent="0.2">
      <c r="A861" s="48"/>
    </row>
    <row r="862" spans="1:1" x14ac:dyDescent="0.2">
      <c r="A862" s="48"/>
    </row>
    <row r="863" spans="1:1" x14ac:dyDescent="0.2">
      <c r="A863" s="48"/>
    </row>
    <row r="864" spans="1:1" x14ac:dyDescent="0.2">
      <c r="A864" s="48"/>
    </row>
    <row r="865" spans="1:1" x14ac:dyDescent="0.2">
      <c r="A865" s="48"/>
    </row>
    <row r="866" spans="1:1" x14ac:dyDescent="0.2">
      <c r="A866" s="48"/>
    </row>
    <row r="867" spans="1:1" x14ac:dyDescent="0.2">
      <c r="A867" s="48"/>
    </row>
    <row r="868" spans="1:1" x14ac:dyDescent="0.2">
      <c r="A868" s="48"/>
    </row>
    <row r="869" spans="1:1" x14ac:dyDescent="0.2">
      <c r="A869" s="48"/>
    </row>
    <row r="870" spans="1:1" x14ac:dyDescent="0.2">
      <c r="A870" s="48"/>
    </row>
    <row r="871" spans="1:1" x14ac:dyDescent="0.2">
      <c r="A871" s="48"/>
    </row>
    <row r="872" spans="1:1" x14ac:dyDescent="0.2">
      <c r="A872" s="48"/>
    </row>
    <row r="873" spans="1:1" x14ac:dyDescent="0.2">
      <c r="A873" s="48"/>
    </row>
    <row r="874" spans="1:1" x14ac:dyDescent="0.2">
      <c r="A874" s="48"/>
    </row>
    <row r="875" spans="1:1" x14ac:dyDescent="0.2">
      <c r="A875" s="48"/>
    </row>
    <row r="876" spans="1:1" x14ac:dyDescent="0.2">
      <c r="A876" s="48"/>
    </row>
    <row r="877" spans="1:1" x14ac:dyDescent="0.2">
      <c r="A877" s="48"/>
    </row>
    <row r="878" spans="1:1" x14ac:dyDescent="0.2">
      <c r="A878" s="48"/>
    </row>
    <row r="879" spans="1:1" x14ac:dyDescent="0.2">
      <c r="A879" s="48"/>
    </row>
    <row r="880" spans="1:1" x14ac:dyDescent="0.2">
      <c r="A880" s="48"/>
    </row>
    <row r="881" spans="1:1" x14ac:dyDescent="0.2">
      <c r="A881" s="48"/>
    </row>
    <row r="882" spans="1:1" x14ac:dyDescent="0.2">
      <c r="A882" s="48"/>
    </row>
    <row r="883" spans="1:1" x14ac:dyDescent="0.2">
      <c r="A883" s="48"/>
    </row>
    <row r="884" spans="1:1" x14ac:dyDescent="0.2">
      <c r="A884" s="48"/>
    </row>
    <row r="885" spans="1:1" x14ac:dyDescent="0.2">
      <c r="A885" s="48"/>
    </row>
    <row r="886" spans="1:1" x14ac:dyDescent="0.2">
      <c r="A886" s="48"/>
    </row>
    <row r="887" spans="1:1" x14ac:dyDescent="0.2">
      <c r="A887" s="48"/>
    </row>
    <row r="888" spans="1:1" x14ac:dyDescent="0.2">
      <c r="A888" s="48"/>
    </row>
    <row r="889" spans="1:1" x14ac:dyDescent="0.2">
      <c r="A889" s="48"/>
    </row>
    <row r="890" spans="1:1" x14ac:dyDescent="0.2">
      <c r="A890" s="48"/>
    </row>
    <row r="891" spans="1:1" x14ac:dyDescent="0.2">
      <c r="A891" s="48"/>
    </row>
    <row r="892" spans="1:1" x14ac:dyDescent="0.2">
      <c r="A892" s="48"/>
    </row>
    <row r="893" spans="1:1" x14ac:dyDescent="0.2">
      <c r="A893" s="48"/>
    </row>
    <row r="894" spans="1:1" x14ac:dyDescent="0.2">
      <c r="A894" s="48"/>
    </row>
    <row r="895" spans="1:1" x14ac:dyDescent="0.2">
      <c r="A895" s="48"/>
    </row>
    <row r="896" spans="1:1" x14ac:dyDescent="0.2">
      <c r="A896" s="48"/>
    </row>
    <row r="897" spans="1:1" x14ac:dyDescent="0.2">
      <c r="A897" s="48"/>
    </row>
    <row r="898" spans="1:1" x14ac:dyDescent="0.2">
      <c r="A898" s="48"/>
    </row>
    <row r="899" spans="1:1" x14ac:dyDescent="0.2">
      <c r="A899" s="48"/>
    </row>
    <row r="900" spans="1:1" x14ac:dyDescent="0.2">
      <c r="A900" s="48"/>
    </row>
    <row r="901" spans="1:1" x14ac:dyDescent="0.2">
      <c r="A901" s="48"/>
    </row>
    <row r="902" spans="1:1" x14ac:dyDescent="0.2">
      <c r="A902" s="48"/>
    </row>
    <row r="903" spans="1:1" x14ac:dyDescent="0.2">
      <c r="A903" s="48"/>
    </row>
    <row r="904" spans="1:1" x14ac:dyDescent="0.2">
      <c r="A904" s="48"/>
    </row>
    <row r="905" spans="1:1" x14ac:dyDescent="0.2">
      <c r="A905" s="48"/>
    </row>
    <row r="906" spans="1:1" x14ac:dyDescent="0.2">
      <c r="A906" s="48"/>
    </row>
    <row r="907" spans="1:1" x14ac:dyDescent="0.2">
      <c r="A907" s="48"/>
    </row>
    <row r="908" spans="1:1" x14ac:dyDescent="0.2">
      <c r="A908" s="48"/>
    </row>
    <row r="909" spans="1:1" x14ac:dyDescent="0.2">
      <c r="A909" s="48"/>
    </row>
    <row r="910" spans="1:1" x14ac:dyDescent="0.2">
      <c r="A910" s="48"/>
    </row>
    <row r="911" spans="1:1" x14ac:dyDescent="0.2">
      <c r="A911" s="48"/>
    </row>
    <row r="912" spans="1:1" x14ac:dyDescent="0.2">
      <c r="A912" s="48"/>
    </row>
    <row r="913" spans="1:1" x14ac:dyDescent="0.2">
      <c r="A913" s="48"/>
    </row>
    <row r="914" spans="1:1" x14ac:dyDescent="0.2">
      <c r="A914" s="48"/>
    </row>
    <row r="915" spans="1:1" x14ac:dyDescent="0.2">
      <c r="A915" s="48"/>
    </row>
    <row r="916" spans="1:1" x14ac:dyDescent="0.2">
      <c r="A916" s="48"/>
    </row>
    <row r="917" spans="1:1" x14ac:dyDescent="0.2">
      <c r="A917" s="48"/>
    </row>
    <row r="918" spans="1:1" x14ac:dyDescent="0.2">
      <c r="A918" s="48"/>
    </row>
    <row r="919" spans="1:1" x14ac:dyDescent="0.2">
      <c r="A919" s="48"/>
    </row>
    <row r="920" spans="1:1" x14ac:dyDescent="0.2">
      <c r="A920" s="48"/>
    </row>
    <row r="921" spans="1:1" x14ac:dyDescent="0.2">
      <c r="A921" s="48"/>
    </row>
    <row r="922" spans="1:1" x14ac:dyDescent="0.2">
      <c r="A922" s="48"/>
    </row>
    <row r="923" spans="1:1" x14ac:dyDescent="0.2">
      <c r="A923" s="48"/>
    </row>
    <row r="924" spans="1:1" x14ac:dyDescent="0.2">
      <c r="A924" s="48"/>
    </row>
    <row r="925" spans="1:1" x14ac:dyDescent="0.2">
      <c r="A925" s="48"/>
    </row>
    <row r="926" spans="1:1" x14ac:dyDescent="0.2">
      <c r="A926" s="48"/>
    </row>
    <row r="927" spans="1:1" x14ac:dyDescent="0.2">
      <c r="A927" s="48"/>
    </row>
    <row r="928" spans="1:1" x14ac:dyDescent="0.2">
      <c r="A928" s="48"/>
    </row>
    <row r="929" spans="1:1" x14ac:dyDescent="0.2">
      <c r="A929" s="48"/>
    </row>
    <row r="930" spans="1:1" x14ac:dyDescent="0.2">
      <c r="A930" s="48"/>
    </row>
    <row r="931" spans="1:1" x14ac:dyDescent="0.2">
      <c r="A931" s="48"/>
    </row>
    <row r="932" spans="1:1" x14ac:dyDescent="0.2">
      <c r="A932" s="48"/>
    </row>
    <row r="933" spans="1:1" x14ac:dyDescent="0.2">
      <c r="A933" s="48"/>
    </row>
    <row r="934" spans="1:1" x14ac:dyDescent="0.2">
      <c r="A934" s="48"/>
    </row>
    <row r="935" spans="1:1" x14ac:dyDescent="0.2">
      <c r="A935" s="48"/>
    </row>
    <row r="936" spans="1:1" x14ac:dyDescent="0.2">
      <c r="A936" s="48"/>
    </row>
    <row r="937" spans="1:1" x14ac:dyDescent="0.2">
      <c r="A937" s="48"/>
    </row>
    <row r="938" spans="1:1" x14ac:dyDescent="0.2">
      <c r="A938" s="48"/>
    </row>
    <row r="939" spans="1:1" x14ac:dyDescent="0.2">
      <c r="A939" s="48"/>
    </row>
    <row r="940" spans="1:1" x14ac:dyDescent="0.2">
      <c r="A940" s="48"/>
    </row>
    <row r="941" spans="1:1" x14ac:dyDescent="0.2">
      <c r="A941" s="48"/>
    </row>
    <row r="942" spans="1:1" x14ac:dyDescent="0.2">
      <c r="A942" s="48"/>
    </row>
    <row r="943" spans="1:1" x14ac:dyDescent="0.2">
      <c r="A943" s="48"/>
    </row>
    <row r="944" spans="1:1" x14ac:dyDescent="0.2">
      <c r="A944" s="48"/>
    </row>
    <row r="945" spans="1:1" x14ac:dyDescent="0.2">
      <c r="A945" s="48"/>
    </row>
    <row r="946" spans="1:1" x14ac:dyDescent="0.2">
      <c r="A946" s="48"/>
    </row>
    <row r="947" spans="1:1" x14ac:dyDescent="0.2">
      <c r="A947" s="48"/>
    </row>
    <row r="948" spans="1:1" x14ac:dyDescent="0.2">
      <c r="A948" s="48"/>
    </row>
    <row r="949" spans="1:1" x14ac:dyDescent="0.2">
      <c r="A949" s="48"/>
    </row>
    <row r="950" spans="1:1" x14ac:dyDescent="0.2">
      <c r="A950" s="48"/>
    </row>
    <row r="951" spans="1:1" x14ac:dyDescent="0.2">
      <c r="A951" s="48"/>
    </row>
    <row r="952" spans="1:1" x14ac:dyDescent="0.2">
      <c r="A952" s="48"/>
    </row>
    <row r="953" spans="1:1" x14ac:dyDescent="0.2">
      <c r="A953" s="48"/>
    </row>
    <row r="954" spans="1:1" x14ac:dyDescent="0.2">
      <c r="A954" s="48"/>
    </row>
    <row r="955" spans="1:1" x14ac:dyDescent="0.2">
      <c r="A955" s="48"/>
    </row>
    <row r="956" spans="1:1" x14ac:dyDescent="0.2">
      <c r="A956" s="48"/>
    </row>
    <row r="957" spans="1:1" x14ac:dyDescent="0.2">
      <c r="A957" s="48"/>
    </row>
    <row r="958" spans="1:1" x14ac:dyDescent="0.2">
      <c r="A958" s="48"/>
    </row>
    <row r="959" spans="1:1" x14ac:dyDescent="0.2">
      <c r="A959" s="48"/>
    </row>
    <row r="960" spans="1:1" x14ac:dyDescent="0.2">
      <c r="A960" s="48"/>
    </row>
    <row r="961" spans="1:1" x14ac:dyDescent="0.2">
      <c r="A961" s="48"/>
    </row>
    <row r="962" spans="1:1" x14ac:dyDescent="0.2">
      <c r="A962" s="48"/>
    </row>
    <row r="963" spans="1:1" x14ac:dyDescent="0.2">
      <c r="A963" s="48"/>
    </row>
    <row r="964" spans="1:1" x14ac:dyDescent="0.2">
      <c r="A964" s="48"/>
    </row>
    <row r="965" spans="1:1" x14ac:dyDescent="0.2">
      <c r="A965" s="48"/>
    </row>
    <row r="966" spans="1:1" x14ac:dyDescent="0.2">
      <c r="A966" s="48"/>
    </row>
    <row r="967" spans="1:1" x14ac:dyDescent="0.2">
      <c r="A967" s="48"/>
    </row>
    <row r="968" spans="1:1" x14ac:dyDescent="0.2">
      <c r="A968" s="48"/>
    </row>
    <row r="969" spans="1:1" x14ac:dyDescent="0.2">
      <c r="A969" s="48"/>
    </row>
    <row r="970" spans="1:1" x14ac:dyDescent="0.2">
      <c r="A970" s="48"/>
    </row>
    <row r="971" spans="1:1" x14ac:dyDescent="0.2">
      <c r="A971" s="48"/>
    </row>
    <row r="972" spans="1:1" x14ac:dyDescent="0.2">
      <c r="A972" s="48"/>
    </row>
    <row r="973" spans="1:1" x14ac:dyDescent="0.2">
      <c r="A973" s="48"/>
    </row>
    <row r="974" spans="1:1" x14ac:dyDescent="0.2">
      <c r="A974" s="48"/>
    </row>
    <row r="975" spans="1:1" x14ac:dyDescent="0.2">
      <c r="A975" s="48"/>
    </row>
    <row r="976" spans="1:1" x14ac:dyDescent="0.2">
      <c r="A976" s="48"/>
    </row>
    <row r="977" spans="1:1" x14ac:dyDescent="0.2">
      <c r="A977" s="48"/>
    </row>
    <row r="978" spans="1:1" x14ac:dyDescent="0.2">
      <c r="A978" s="48"/>
    </row>
    <row r="979" spans="1:1" x14ac:dyDescent="0.2">
      <c r="A979" s="48"/>
    </row>
    <row r="980" spans="1:1" x14ac:dyDescent="0.2">
      <c r="A980" s="48"/>
    </row>
    <row r="981" spans="1:1" x14ac:dyDescent="0.2">
      <c r="A981" s="48"/>
    </row>
    <row r="982" spans="1:1" x14ac:dyDescent="0.2">
      <c r="A982" s="48"/>
    </row>
    <row r="983" spans="1:1" x14ac:dyDescent="0.2">
      <c r="A983" s="48"/>
    </row>
    <row r="984" spans="1:1" x14ac:dyDescent="0.2">
      <c r="A984" s="48"/>
    </row>
    <row r="985" spans="1:1" x14ac:dyDescent="0.2">
      <c r="A985" s="48"/>
    </row>
    <row r="986" spans="1:1" x14ac:dyDescent="0.2">
      <c r="A986" s="48"/>
    </row>
    <row r="987" spans="1:1" x14ac:dyDescent="0.2">
      <c r="A987" s="48"/>
    </row>
    <row r="988" spans="1:1" x14ac:dyDescent="0.2">
      <c r="A988" s="48"/>
    </row>
    <row r="989" spans="1:1" x14ac:dyDescent="0.2">
      <c r="A989" s="48"/>
    </row>
    <row r="990" spans="1:1" x14ac:dyDescent="0.2">
      <c r="A990" s="48"/>
    </row>
    <row r="991" spans="1:1" x14ac:dyDescent="0.2">
      <c r="A991" s="48"/>
    </row>
    <row r="992" spans="1:1" x14ac:dyDescent="0.2">
      <c r="A992" s="48"/>
    </row>
    <row r="993" spans="1:1" x14ac:dyDescent="0.2">
      <c r="A993" s="48"/>
    </row>
    <row r="994" spans="1:1" x14ac:dyDescent="0.2">
      <c r="A994" s="48"/>
    </row>
    <row r="995" spans="1:1" x14ac:dyDescent="0.2">
      <c r="A995" s="48"/>
    </row>
    <row r="996" spans="1:1" x14ac:dyDescent="0.2">
      <c r="A996" s="48"/>
    </row>
    <row r="997" spans="1:1" x14ac:dyDescent="0.2">
      <c r="A997" s="48"/>
    </row>
    <row r="998" spans="1:1" x14ac:dyDescent="0.2">
      <c r="A998" s="48"/>
    </row>
    <row r="999" spans="1:1" x14ac:dyDescent="0.2">
      <c r="A999" s="48"/>
    </row>
    <row r="1000" spans="1:1" x14ac:dyDescent="0.2">
      <c r="A1000" s="48"/>
    </row>
    <row r="1001" spans="1:1" x14ac:dyDescent="0.2">
      <c r="A1001" s="48"/>
    </row>
    <row r="1002" spans="1:1" x14ac:dyDescent="0.2">
      <c r="A1002" s="48"/>
    </row>
    <row r="1003" spans="1:1" x14ac:dyDescent="0.2">
      <c r="A1003" s="48"/>
    </row>
    <row r="1004" spans="1:1" x14ac:dyDescent="0.2">
      <c r="A1004" s="48"/>
    </row>
    <row r="1005" spans="1:1" x14ac:dyDescent="0.2">
      <c r="A1005" s="48"/>
    </row>
    <row r="1006" spans="1:1" x14ac:dyDescent="0.2">
      <c r="A1006" s="48"/>
    </row>
    <row r="1007" spans="1:1" x14ac:dyDescent="0.2">
      <c r="A1007" s="48"/>
    </row>
    <row r="1008" spans="1:1" x14ac:dyDescent="0.2">
      <c r="A1008" s="48"/>
    </row>
    <row r="1009" spans="1:1" x14ac:dyDescent="0.2">
      <c r="A1009" s="48"/>
    </row>
    <row r="1010" spans="1:1" x14ac:dyDescent="0.2">
      <c r="A1010" s="48"/>
    </row>
    <row r="1011" spans="1:1" x14ac:dyDescent="0.2">
      <c r="A1011" s="48"/>
    </row>
    <row r="1012" spans="1:1" x14ac:dyDescent="0.2">
      <c r="A1012" s="48"/>
    </row>
    <row r="1013" spans="1:1" x14ac:dyDescent="0.2">
      <c r="A1013" s="48"/>
    </row>
    <row r="1014" spans="1:1" x14ac:dyDescent="0.2">
      <c r="A1014" s="48"/>
    </row>
    <row r="1015" spans="1:1" x14ac:dyDescent="0.2">
      <c r="A1015" s="48"/>
    </row>
    <row r="1016" spans="1:1" x14ac:dyDescent="0.2">
      <c r="A1016" s="48"/>
    </row>
    <row r="1017" spans="1:1" x14ac:dyDescent="0.2">
      <c r="A1017" s="48"/>
    </row>
    <row r="1018" spans="1:1" x14ac:dyDescent="0.2">
      <c r="A1018" s="48"/>
    </row>
    <row r="1019" spans="1:1" x14ac:dyDescent="0.2">
      <c r="A1019" s="48"/>
    </row>
    <row r="1020" spans="1:1" x14ac:dyDescent="0.2">
      <c r="A1020" s="48"/>
    </row>
    <row r="1021" spans="1:1" x14ac:dyDescent="0.2">
      <c r="A1021" s="48"/>
    </row>
    <row r="1022" spans="1:1" x14ac:dyDescent="0.2">
      <c r="A1022" s="48"/>
    </row>
    <row r="1023" spans="1:1" x14ac:dyDescent="0.2">
      <c r="A1023" s="48"/>
    </row>
    <row r="1024" spans="1:1" x14ac:dyDescent="0.2">
      <c r="A1024" s="48"/>
    </row>
    <row r="1025" spans="1:1" x14ac:dyDescent="0.2">
      <c r="A1025" s="48"/>
    </row>
    <row r="1026" spans="1:1" x14ac:dyDescent="0.2">
      <c r="A1026" s="48"/>
    </row>
    <row r="1027" spans="1:1" x14ac:dyDescent="0.2">
      <c r="A1027" s="48"/>
    </row>
    <row r="1028" spans="1:1" x14ac:dyDescent="0.2">
      <c r="A1028" s="48"/>
    </row>
    <row r="1029" spans="1:1" x14ac:dyDescent="0.2">
      <c r="A1029" s="48"/>
    </row>
    <row r="1030" spans="1:1" x14ac:dyDescent="0.2">
      <c r="A1030" s="48"/>
    </row>
    <row r="1031" spans="1:1" x14ac:dyDescent="0.2">
      <c r="A1031" s="48"/>
    </row>
    <row r="1032" spans="1:1" x14ac:dyDescent="0.2">
      <c r="A1032" s="48"/>
    </row>
    <row r="1033" spans="1:1" x14ac:dyDescent="0.2">
      <c r="A1033" s="48"/>
    </row>
    <row r="1034" spans="1:1" x14ac:dyDescent="0.2">
      <c r="A1034" s="48"/>
    </row>
    <row r="1035" spans="1:1" x14ac:dyDescent="0.2">
      <c r="A1035" s="48"/>
    </row>
    <row r="1036" spans="1:1" x14ac:dyDescent="0.2">
      <c r="A1036" s="48"/>
    </row>
    <row r="1037" spans="1:1" x14ac:dyDescent="0.2">
      <c r="A1037" s="48"/>
    </row>
    <row r="1038" spans="1:1" x14ac:dyDescent="0.2">
      <c r="A1038" s="48"/>
    </row>
    <row r="1039" spans="1:1" x14ac:dyDescent="0.2">
      <c r="A1039" s="48"/>
    </row>
    <row r="1040" spans="1:1" x14ac:dyDescent="0.2">
      <c r="A1040" s="48"/>
    </row>
    <row r="1041" spans="1:1" x14ac:dyDescent="0.2">
      <c r="A1041" s="48"/>
    </row>
    <row r="1042" spans="1:1" x14ac:dyDescent="0.2">
      <c r="A1042" s="48"/>
    </row>
    <row r="1043" spans="1:1" x14ac:dyDescent="0.2">
      <c r="A1043" s="48"/>
    </row>
    <row r="1044" spans="1:1" x14ac:dyDescent="0.2">
      <c r="A1044" s="48"/>
    </row>
    <row r="1045" spans="1:1" x14ac:dyDescent="0.2">
      <c r="A1045" s="48"/>
    </row>
    <row r="1046" spans="1:1" x14ac:dyDescent="0.2">
      <c r="A1046" s="48"/>
    </row>
    <row r="1047" spans="1:1" x14ac:dyDescent="0.2">
      <c r="A1047" s="48"/>
    </row>
    <row r="1048" spans="1:1" x14ac:dyDescent="0.2">
      <c r="A1048" s="48"/>
    </row>
    <row r="1049" spans="1:1" x14ac:dyDescent="0.2">
      <c r="A1049" s="48"/>
    </row>
    <row r="1050" spans="1:1" x14ac:dyDescent="0.2">
      <c r="A1050" s="48"/>
    </row>
    <row r="1051" spans="1:1" x14ac:dyDescent="0.2">
      <c r="A1051" s="48"/>
    </row>
    <row r="1052" spans="1:1" x14ac:dyDescent="0.2">
      <c r="A1052" s="48"/>
    </row>
    <row r="1053" spans="1:1" x14ac:dyDescent="0.2">
      <c r="A1053" s="48"/>
    </row>
    <row r="1054" spans="1:1" x14ac:dyDescent="0.2">
      <c r="A1054" s="48"/>
    </row>
    <row r="1055" spans="1:1" x14ac:dyDescent="0.2">
      <c r="A1055" s="48"/>
    </row>
    <row r="1056" spans="1:1" x14ac:dyDescent="0.2">
      <c r="A1056" s="48"/>
    </row>
    <row r="1057" spans="1:1" x14ac:dyDescent="0.2">
      <c r="A1057" s="48"/>
    </row>
    <row r="1058" spans="1:1" x14ac:dyDescent="0.2">
      <c r="A1058" s="48"/>
    </row>
    <row r="1059" spans="1:1" x14ac:dyDescent="0.2">
      <c r="A1059" s="48"/>
    </row>
    <row r="1060" spans="1:1" x14ac:dyDescent="0.2">
      <c r="A1060" s="48"/>
    </row>
    <row r="1061" spans="1:1" x14ac:dyDescent="0.2">
      <c r="A1061" s="48"/>
    </row>
    <row r="1062" spans="1:1" x14ac:dyDescent="0.2">
      <c r="A1062" s="48"/>
    </row>
    <row r="1063" spans="1:1" x14ac:dyDescent="0.2">
      <c r="A1063" s="48"/>
    </row>
    <row r="1064" spans="1:1" x14ac:dyDescent="0.2">
      <c r="A1064" s="48"/>
    </row>
    <row r="1065" spans="1:1" x14ac:dyDescent="0.2">
      <c r="A1065" s="48"/>
    </row>
    <row r="1066" spans="1:1" x14ac:dyDescent="0.2">
      <c r="A1066" s="48"/>
    </row>
    <row r="1067" spans="1:1" x14ac:dyDescent="0.2">
      <c r="A1067" s="48"/>
    </row>
    <row r="1068" spans="1:1" x14ac:dyDescent="0.2">
      <c r="A1068" s="48"/>
    </row>
    <row r="1069" spans="1:1" x14ac:dyDescent="0.2">
      <c r="A1069" s="48"/>
    </row>
    <row r="1070" spans="1:1" x14ac:dyDescent="0.2">
      <c r="A1070" s="48"/>
    </row>
    <row r="1071" spans="1:1" x14ac:dyDescent="0.2">
      <c r="A1071" s="48"/>
    </row>
    <row r="1072" spans="1:1" x14ac:dyDescent="0.2">
      <c r="A1072" s="48"/>
    </row>
    <row r="1073" spans="1:1" x14ac:dyDescent="0.2">
      <c r="A1073" s="48"/>
    </row>
    <row r="1074" spans="1:1" x14ac:dyDescent="0.2">
      <c r="A1074" s="48"/>
    </row>
    <row r="1075" spans="1:1" x14ac:dyDescent="0.2">
      <c r="A1075" s="48"/>
    </row>
    <row r="1076" spans="1:1" x14ac:dyDescent="0.2">
      <c r="A1076" s="48"/>
    </row>
    <row r="1077" spans="1:1" x14ac:dyDescent="0.2">
      <c r="A1077" s="48"/>
    </row>
    <row r="1078" spans="1:1" x14ac:dyDescent="0.2">
      <c r="A1078" s="48"/>
    </row>
    <row r="1079" spans="1:1" x14ac:dyDescent="0.2">
      <c r="A1079" s="48"/>
    </row>
    <row r="1080" spans="1:1" x14ac:dyDescent="0.2">
      <c r="A1080" s="48"/>
    </row>
    <row r="1081" spans="1:1" x14ac:dyDescent="0.2">
      <c r="A1081" s="48"/>
    </row>
    <row r="1082" spans="1:1" x14ac:dyDescent="0.2">
      <c r="A1082" s="48"/>
    </row>
    <row r="1083" spans="1:1" x14ac:dyDescent="0.2">
      <c r="A1083" s="48"/>
    </row>
    <row r="1084" spans="1:1" x14ac:dyDescent="0.2">
      <c r="A1084" s="48"/>
    </row>
    <row r="1085" spans="1:1" x14ac:dyDescent="0.2">
      <c r="A1085" s="48"/>
    </row>
    <row r="1086" spans="1:1" x14ac:dyDescent="0.2">
      <c r="A1086" s="48"/>
    </row>
    <row r="1087" spans="1:1" x14ac:dyDescent="0.2">
      <c r="A1087" s="48"/>
    </row>
    <row r="1088" spans="1:1" x14ac:dyDescent="0.2">
      <c r="A1088" s="48"/>
    </row>
    <row r="1089" spans="1:1" x14ac:dyDescent="0.2">
      <c r="A1089" s="48"/>
    </row>
    <row r="1090" spans="1:1" x14ac:dyDescent="0.2">
      <c r="A1090" s="48"/>
    </row>
    <row r="1091" spans="1:1" x14ac:dyDescent="0.2">
      <c r="A1091" s="48"/>
    </row>
    <row r="1092" spans="1:1" x14ac:dyDescent="0.2">
      <c r="A1092" s="48"/>
    </row>
    <row r="1093" spans="1:1" x14ac:dyDescent="0.2">
      <c r="A1093" s="48"/>
    </row>
    <row r="1094" spans="1:1" x14ac:dyDescent="0.2">
      <c r="A1094" s="48"/>
    </row>
    <row r="1095" spans="1:1" x14ac:dyDescent="0.2">
      <c r="A1095" s="48"/>
    </row>
    <row r="1096" spans="1:1" x14ac:dyDescent="0.2">
      <c r="A1096" s="48"/>
    </row>
    <row r="1097" spans="1:1" x14ac:dyDescent="0.2">
      <c r="A1097" s="48"/>
    </row>
    <row r="1098" spans="1:1" x14ac:dyDescent="0.2">
      <c r="A1098" s="48"/>
    </row>
    <row r="1099" spans="1:1" x14ac:dyDescent="0.2">
      <c r="A1099" s="48"/>
    </row>
    <row r="1100" spans="1:1" x14ac:dyDescent="0.2">
      <c r="A1100" s="48"/>
    </row>
    <row r="1101" spans="1:1" x14ac:dyDescent="0.2">
      <c r="A1101" s="48"/>
    </row>
    <row r="1102" spans="1:1" x14ac:dyDescent="0.2">
      <c r="A1102" s="48"/>
    </row>
    <row r="1103" spans="1:1" x14ac:dyDescent="0.2">
      <c r="A1103" s="48"/>
    </row>
    <row r="1104" spans="1:1" x14ac:dyDescent="0.2">
      <c r="A1104" s="48"/>
    </row>
    <row r="1105" spans="1:1" x14ac:dyDescent="0.2">
      <c r="A1105" s="48"/>
    </row>
    <row r="1106" spans="1:1" x14ac:dyDescent="0.2">
      <c r="A1106" s="48"/>
    </row>
    <row r="1107" spans="1:1" x14ac:dyDescent="0.2">
      <c r="A1107" s="48"/>
    </row>
    <row r="1108" spans="1:1" x14ac:dyDescent="0.2">
      <c r="A1108" s="48"/>
    </row>
    <row r="1109" spans="1:1" x14ac:dyDescent="0.2">
      <c r="A1109" s="48"/>
    </row>
    <row r="1110" spans="1:1" x14ac:dyDescent="0.2">
      <c r="A1110" s="48"/>
    </row>
    <row r="1111" spans="1:1" x14ac:dyDescent="0.2">
      <c r="A1111" s="48"/>
    </row>
    <row r="1112" spans="1:1" x14ac:dyDescent="0.2">
      <c r="A1112" s="48"/>
    </row>
    <row r="1113" spans="1:1" x14ac:dyDescent="0.2">
      <c r="A1113" s="48"/>
    </row>
    <row r="1114" spans="1:1" x14ac:dyDescent="0.2">
      <c r="A1114" s="48"/>
    </row>
    <row r="1115" spans="1:1" x14ac:dyDescent="0.2">
      <c r="A1115" s="48"/>
    </row>
    <row r="1116" spans="1:1" x14ac:dyDescent="0.2">
      <c r="A1116" s="48"/>
    </row>
    <row r="1117" spans="1:1" x14ac:dyDescent="0.2">
      <c r="A1117" s="48"/>
    </row>
    <row r="1118" spans="1:1" x14ac:dyDescent="0.2">
      <c r="A1118" s="48"/>
    </row>
    <row r="1119" spans="1:1" x14ac:dyDescent="0.2">
      <c r="A1119" s="48"/>
    </row>
    <row r="1120" spans="1:1" x14ac:dyDescent="0.2">
      <c r="A1120" s="48"/>
    </row>
    <row r="1121" spans="1:1" x14ac:dyDescent="0.2">
      <c r="A1121" s="48"/>
    </row>
    <row r="1122" spans="1:1" x14ac:dyDescent="0.2">
      <c r="A1122" s="48"/>
    </row>
    <row r="1123" spans="1:1" x14ac:dyDescent="0.2">
      <c r="A1123" s="48"/>
    </row>
    <row r="1124" spans="1:1" x14ac:dyDescent="0.2">
      <c r="A1124" s="48"/>
    </row>
    <row r="1125" spans="1:1" x14ac:dyDescent="0.2">
      <c r="A1125" s="48"/>
    </row>
    <row r="1126" spans="1:1" x14ac:dyDescent="0.2">
      <c r="A1126" s="48"/>
    </row>
    <row r="1127" spans="1:1" x14ac:dyDescent="0.2">
      <c r="A1127" s="48"/>
    </row>
    <row r="1128" spans="1:1" x14ac:dyDescent="0.2">
      <c r="A1128" s="48"/>
    </row>
    <row r="1129" spans="1:1" x14ac:dyDescent="0.2">
      <c r="A1129" s="48"/>
    </row>
    <row r="1130" spans="1:1" x14ac:dyDescent="0.2">
      <c r="A1130" s="48"/>
    </row>
    <row r="1131" spans="1:1" x14ac:dyDescent="0.2">
      <c r="A1131" s="48"/>
    </row>
    <row r="1132" spans="1:1" x14ac:dyDescent="0.2">
      <c r="A1132" s="48"/>
    </row>
    <row r="1133" spans="1:1" x14ac:dyDescent="0.2">
      <c r="A1133" s="48"/>
    </row>
    <row r="1134" spans="1:1" x14ac:dyDescent="0.2">
      <c r="A1134" s="48"/>
    </row>
    <row r="1135" spans="1:1" x14ac:dyDescent="0.2">
      <c r="A1135" s="48"/>
    </row>
    <row r="1136" spans="1:1" x14ac:dyDescent="0.2">
      <c r="A1136" s="48"/>
    </row>
    <row r="1137" spans="1:1" x14ac:dyDescent="0.2">
      <c r="A1137" s="48"/>
    </row>
    <row r="1138" spans="1:1" x14ac:dyDescent="0.2">
      <c r="A1138" s="48"/>
    </row>
    <row r="1139" spans="1:1" x14ac:dyDescent="0.2">
      <c r="A1139" s="48"/>
    </row>
    <row r="1140" spans="1:1" x14ac:dyDescent="0.2">
      <c r="A1140" s="48"/>
    </row>
    <row r="1141" spans="1:1" x14ac:dyDescent="0.2">
      <c r="A1141" s="48"/>
    </row>
    <row r="1142" spans="1:1" x14ac:dyDescent="0.2">
      <c r="A1142" s="48"/>
    </row>
    <row r="1143" spans="1:1" x14ac:dyDescent="0.2">
      <c r="A1143" s="48"/>
    </row>
    <row r="1144" spans="1:1" x14ac:dyDescent="0.2">
      <c r="A1144" s="48"/>
    </row>
    <row r="1145" spans="1:1" x14ac:dyDescent="0.2">
      <c r="A1145" s="48"/>
    </row>
    <row r="1146" spans="1:1" x14ac:dyDescent="0.2">
      <c r="A1146" s="48"/>
    </row>
    <row r="1147" spans="1:1" x14ac:dyDescent="0.2">
      <c r="A1147" s="48"/>
    </row>
    <row r="1148" spans="1:1" x14ac:dyDescent="0.2">
      <c r="A1148" s="48"/>
    </row>
    <row r="1149" spans="1:1" x14ac:dyDescent="0.2">
      <c r="A1149" s="48"/>
    </row>
    <row r="1150" spans="1:1" x14ac:dyDescent="0.2">
      <c r="A1150" s="48"/>
    </row>
    <row r="1151" spans="1:1" x14ac:dyDescent="0.2">
      <c r="A1151" s="48"/>
    </row>
    <row r="1152" spans="1:1" x14ac:dyDescent="0.2">
      <c r="A1152" s="48"/>
    </row>
    <row r="1153" spans="1:1" x14ac:dyDescent="0.2">
      <c r="A1153" s="48"/>
    </row>
    <row r="1154" spans="1:1" x14ac:dyDescent="0.2">
      <c r="A1154" s="48"/>
    </row>
    <row r="1155" spans="1:1" x14ac:dyDescent="0.2">
      <c r="A1155" s="48"/>
    </row>
    <row r="1156" spans="1:1" x14ac:dyDescent="0.2">
      <c r="A1156" s="48"/>
    </row>
    <row r="1157" spans="1:1" x14ac:dyDescent="0.2">
      <c r="A1157" s="48"/>
    </row>
    <row r="1158" spans="1:1" x14ac:dyDescent="0.2">
      <c r="A1158" s="48"/>
    </row>
    <row r="1159" spans="1:1" x14ac:dyDescent="0.2">
      <c r="A1159" s="48"/>
    </row>
    <row r="1160" spans="1:1" x14ac:dyDescent="0.2">
      <c r="A1160" s="48"/>
    </row>
    <row r="1161" spans="1:1" x14ac:dyDescent="0.2">
      <c r="A1161" s="48"/>
    </row>
    <row r="1162" spans="1:1" x14ac:dyDescent="0.2">
      <c r="A1162" s="48"/>
    </row>
    <row r="1163" spans="1:1" x14ac:dyDescent="0.2">
      <c r="A1163" s="48"/>
    </row>
    <row r="1164" spans="1:1" x14ac:dyDescent="0.2">
      <c r="A1164" s="48"/>
    </row>
    <row r="1165" spans="1:1" x14ac:dyDescent="0.2">
      <c r="A1165" s="48"/>
    </row>
    <row r="1166" spans="1:1" x14ac:dyDescent="0.2">
      <c r="A1166" s="48"/>
    </row>
    <row r="1167" spans="1:1" x14ac:dyDescent="0.2">
      <c r="A1167" s="48"/>
    </row>
    <row r="1168" spans="1:1" x14ac:dyDescent="0.2">
      <c r="A1168" s="48"/>
    </row>
    <row r="1169" spans="1:1" x14ac:dyDescent="0.2">
      <c r="A1169" s="48"/>
    </row>
    <row r="1170" spans="1:1" x14ac:dyDescent="0.2">
      <c r="A1170" s="48"/>
    </row>
    <row r="1171" spans="1:1" x14ac:dyDescent="0.2">
      <c r="A1171" s="48"/>
    </row>
    <row r="1172" spans="1:1" x14ac:dyDescent="0.2">
      <c r="A1172" s="48"/>
    </row>
    <row r="1173" spans="1:1" x14ac:dyDescent="0.2">
      <c r="A1173" s="48"/>
    </row>
    <row r="1174" spans="1:1" x14ac:dyDescent="0.2">
      <c r="A1174" s="48"/>
    </row>
    <row r="1175" spans="1:1" x14ac:dyDescent="0.2">
      <c r="A1175" s="48"/>
    </row>
    <row r="1176" spans="1:1" x14ac:dyDescent="0.2">
      <c r="A1176" s="48"/>
    </row>
    <row r="1177" spans="1:1" x14ac:dyDescent="0.2">
      <c r="A1177" s="48"/>
    </row>
    <row r="1178" spans="1:1" x14ac:dyDescent="0.2">
      <c r="A1178" s="48"/>
    </row>
    <row r="1179" spans="1:1" x14ac:dyDescent="0.2">
      <c r="A1179" s="48"/>
    </row>
    <row r="1180" spans="1:1" x14ac:dyDescent="0.2">
      <c r="A1180" s="48"/>
    </row>
    <row r="1181" spans="1:1" x14ac:dyDescent="0.2">
      <c r="A1181" s="48"/>
    </row>
    <row r="1182" spans="1:1" x14ac:dyDescent="0.2">
      <c r="A1182" s="48"/>
    </row>
    <row r="1183" spans="1:1" x14ac:dyDescent="0.2">
      <c r="A1183" s="48"/>
    </row>
    <row r="1184" spans="1:1" x14ac:dyDescent="0.2">
      <c r="A1184" s="48"/>
    </row>
    <row r="1185" spans="1:1" x14ac:dyDescent="0.2">
      <c r="A1185" s="48"/>
    </row>
    <row r="1186" spans="1:1" x14ac:dyDescent="0.2">
      <c r="A1186" s="48"/>
    </row>
    <row r="1187" spans="1:1" x14ac:dyDescent="0.2">
      <c r="A1187" s="48"/>
    </row>
    <row r="1188" spans="1:1" x14ac:dyDescent="0.2">
      <c r="A1188" s="48"/>
    </row>
    <row r="1189" spans="1:1" x14ac:dyDescent="0.2">
      <c r="A1189" s="48"/>
    </row>
    <row r="1190" spans="1:1" x14ac:dyDescent="0.2">
      <c r="A1190" s="48"/>
    </row>
    <row r="1191" spans="1:1" x14ac:dyDescent="0.2">
      <c r="A1191" s="48"/>
    </row>
    <row r="1192" spans="1:1" x14ac:dyDescent="0.2">
      <c r="A1192" s="48"/>
    </row>
    <row r="1193" spans="1:1" x14ac:dyDescent="0.2">
      <c r="A1193" s="48"/>
    </row>
    <row r="1194" spans="1:1" x14ac:dyDescent="0.2">
      <c r="A1194" s="48"/>
    </row>
    <row r="1195" spans="1:1" x14ac:dyDescent="0.2">
      <c r="A1195" s="48"/>
    </row>
    <row r="1196" spans="1:1" x14ac:dyDescent="0.2">
      <c r="A1196" s="48"/>
    </row>
    <row r="1197" spans="1:1" x14ac:dyDescent="0.2">
      <c r="A1197" s="48"/>
    </row>
    <row r="1198" spans="1:1" x14ac:dyDescent="0.2">
      <c r="A1198" s="48"/>
    </row>
    <row r="1199" spans="1:1" x14ac:dyDescent="0.2">
      <c r="A1199" s="48"/>
    </row>
    <row r="1200" spans="1:1" x14ac:dyDescent="0.2">
      <c r="A1200" s="48"/>
    </row>
    <row r="1201" spans="1:1" x14ac:dyDescent="0.2">
      <c r="A1201" s="48"/>
    </row>
    <row r="1202" spans="1:1" x14ac:dyDescent="0.2">
      <c r="A1202" s="48"/>
    </row>
    <row r="1203" spans="1:1" x14ac:dyDescent="0.2">
      <c r="A1203" s="48"/>
    </row>
    <row r="1204" spans="1:1" x14ac:dyDescent="0.2">
      <c r="A1204" s="48"/>
    </row>
    <row r="1205" spans="1:1" x14ac:dyDescent="0.2">
      <c r="A1205" s="48"/>
    </row>
    <row r="1206" spans="1:1" x14ac:dyDescent="0.2">
      <c r="A1206" s="48"/>
    </row>
    <row r="1207" spans="1:1" x14ac:dyDescent="0.2">
      <c r="A1207" s="48"/>
    </row>
    <row r="1208" spans="1:1" x14ac:dyDescent="0.2">
      <c r="A1208" s="48"/>
    </row>
    <row r="1209" spans="1:1" x14ac:dyDescent="0.2">
      <c r="A1209" s="48"/>
    </row>
    <row r="1210" spans="1:1" x14ac:dyDescent="0.2">
      <c r="A1210" s="48"/>
    </row>
    <row r="1211" spans="1:1" x14ac:dyDescent="0.2">
      <c r="A1211" s="48"/>
    </row>
    <row r="1212" spans="1:1" x14ac:dyDescent="0.2">
      <c r="A1212" s="48"/>
    </row>
    <row r="1213" spans="1:1" x14ac:dyDescent="0.2">
      <c r="A1213" s="48"/>
    </row>
    <row r="1214" spans="1:1" x14ac:dyDescent="0.2">
      <c r="A1214" s="48"/>
    </row>
    <row r="1215" spans="1:1" x14ac:dyDescent="0.2">
      <c r="A1215" s="48"/>
    </row>
    <row r="1216" spans="1:1" x14ac:dyDescent="0.2">
      <c r="A1216" s="48"/>
    </row>
    <row r="1217" spans="1:1" x14ac:dyDescent="0.2">
      <c r="A1217" s="48"/>
    </row>
    <row r="1218" spans="1:1" x14ac:dyDescent="0.2">
      <c r="A1218" s="48"/>
    </row>
    <row r="1219" spans="1:1" x14ac:dyDescent="0.2">
      <c r="A1219" s="48"/>
    </row>
    <row r="1220" spans="1:1" x14ac:dyDescent="0.2">
      <c r="A1220" s="48"/>
    </row>
    <row r="1221" spans="1:1" x14ac:dyDescent="0.2">
      <c r="A1221" s="48"/>
    </row>
    <row r="1222" spans="1:1" x14ac:dyDescent="0.2">
      <c r="A1222" s="48"/>
    </row>
    <row r="1223" spans="1:1" x14ac:dyDescent="0.2">
      <c r="A1223" s="48"/>
    </row>
    <row r="1224" spans="1:1" x14ac:dyDescent="0.2">
      <c r="A1224" s="48"/>
    </row>
    <row r="1225" spans="1:1" x14ac:dyDescent="0.2">
      <c r="A1225" s="48"/>
    </row>
    <row r="1226" spans="1:1" x14ac:dyDescent="0.2">
      <c r="A1226" s="48"/>
    </row>
    <row r="1227" spans="1:1" x14ac:dyDescent="0.2">
      <c r="A1227" s="48"/>
    </row>
    <row r="1228" spans="1:1" x14ac:dyDescent="0.2">
      <c r="A1228" s="48"/>
    </row>
    <row r="1229" spans="1:1" x14ac:dyDescent="0.2">
      <c r="A1229" s="48"/>
    </row>
    <row r="1230" spans="1:1" x14ac:dyDescent="0.2">
      <c r="A1230" s="48"/>
    </row>
    <row r="1231" spans="1:1" x14ac:dyDescent="0.2">
      <c r="A1231" s="48"/>
    </row>
    <row r="1232" spans="1:1" x14ac:dyDescent="0.2">
      <c r="A1232" s="48"/>
    </row>
    <row r="1233" spans="1:1" x14ac:dyDescent="0.2">
      <c r="A1233" s="48"/>
    </row>
    <row r="1234" spans="1:1" x14ac:dyDescent="0.2">
      <c r="A1234" s="48"/>
    </row>
    <row r="1235" spans="1:1" x14ac:dyDescent="0.2">
      <c r="A1235" s="48"/>
    </row>
    <row r="1236" spans="1:1" x14ac:dyDescent="0.2">
      <c r="A1236" s="48"/>
    </row>
    <row r="1237" spans="1:1" x14ac:dyDescent="0.2">
      <c r="A1237" s="48"/>
    </row>
    <row r="1238" spans="1:1" x14ac:dyDescent="0.2">
      <c r="A1238" s="48"/>
    </row>
    <row r="1239" spans="1:1" x14ac:dyDescent="0.2">
      <c r="A1239" s="48"/>
    </row>
    <row r="1240" spans="1:1" x14ac:dyDescent="0.2">
      <c r="A1240" s="48"/>
    </row>
    <row r="1241" spans="1:1" x14ac:dyDescent="0.2">
      <c r="A1241" s="48"/>
    </row>
    <row r="1242" spans="1:1" x14ac:dyDescent="0.2">
      <c r="A1242" s="48"/>
    </row>
    <row r="1243" spans="1:1" x14ac:dyDescent="0.2">
      <c r="A1243" s="48"/>
    </row>
    <row r="1244" spans="1:1" x14ac:dyDescent="0.2">
      <c r="A1244" s="48"/>
    </row>
    <row r="1245" spans="1:1" x14ac:dyDescent="0.2">
      <c r="A1245" s="48"/>
    </row>
    <row r="1246" spans="1:1" x14ac:dyDescent="0.2">
      <c r="A1246" s="48"/>
    </row>
    <row r="1247" spans="1:1" x14ac:dyDescent="0.2">
      <c r="A1247" s="48"/>
    </row>
    <row r="1248" spans="1:1" x14ac:dyDescent="0.2">
      <c r="A1248" s="48"/>
    </row>
    <row r="1249" spans="1:1" x14ac:dyDescent="0.2">
      <c r="A1249" s="48"/>
    </row>
    <row r="1250" spans="1:1" x14ac:dyDescent="0.2">
      <c r="A1250" s="48"/>
    </row>
    <row r="1251" spans="1:1" x14ac:dyDescent="0.2">
      <c r="A1251" s="48"/>
    </row>
    <row r="1252" spans="1:1" x14ac:dyDescent="0.2">
      <c r="A1252" s="48"/>
    </row>
    <row r="1253" spans="1:1" x14ac:dyDescent="0.2">
      <c r="A1253" s="48"/>
    </row>
    <row r="1254" spans="1:1" x14ac:dyDescent="0.2">
      <c r="A1254" s="48"/>
    </row>
    <row r="1255" spans="1:1" x14ac:dyDescent="0.2">
      <c r="A1255" s="48"/>
    </row>
    <row r="1256" spans="1:1" x14ac:dyDescent="0.2">
      <c r="A1256" s="48"/>
    </row>
    <row r="1257" spans="1:1" x14ac:dyDescent="0.2">
      <c r="A1257" s="48"/>
    </row>
    <row r="1258" spans="1:1" x14ac:dyDescent="0.2">
      <c r="A1258" s="48"/>
    </row>
    <row r="1259" spans="1:1" x14ac:dyDescent="0.2">
      <c r="A1259" s="48"/>
    </row>
    <row r="1260" spans="1:1" x14ac:dyDescent="0.2">
      <c r="A1260" s="48"/>
    </row>
    <row r="1261" spans="1:1" x14ac:dyDescent="0.2">
      <c r="A1261" s="48"/>
    </row>
    <row r="1262" spans="1:1" x14ac:dyDescent="0.2">
      <c r="A1262" s="48"/>
    </row>
    <row r="1263" spans="1:1" x14ac:dyDescent="0.2">
      <c r="A1263" s="48"/>
    </row>
    <row r="1264" spans="1:1" x14ac:dyDescent="0.2">
      <c r="A1264" s="48"/>
    </row>
    <row r="1265" spans="1:1" x14ac:dyDescent="0.2">
      <c r="A1265" s="48"/>
    </row>
    <row r="1266" spans="1:1" x14ac:dyDescent="0.2">
      <c r="A1266" s="48"/>
    </row>
    <row r="1267" spans="1:1" x14ac:dyDescent="0.2">
      <c r="A1267" s="48"/>
    </row>
    <row r="1268" spans="1:1" x14ac:dyDescent="0.2">
      <c r="A1268" s="48"/>
    </row>
    <row r="1269" spans="1:1" x14ac:dyDescent="0.2">
      <c r="A1269" s="48"/>
    </row>
    <row r="1270" spans="1:1" x14ac:dyDescent="0.2">
      <c r="A1270" s="48"/>
    </row>
    <row r="1271" spans="1:1" x14ac:dyDescent="0.2">
      <c r="A1271" s="48"/>
    </row>
    <row r="1272" spans="1:1" x14ac:dyDescent="0.2">
      <c r="A1272" s="48"/>
    </row>
    <row r="1273" spans="1:1" x14ac:dyDescent="0.2">
      <c r="A1273" s="48"/>
    </row>
    <row r="1274" spans="1:1" x14ac:dyDescent="0.2">
      <c r="A1274" s="48"/>
    </row>
    <row r="1275" spans="1:1" x14ac:dyDescent="0.2">
      <c r="A1275" s="48"/>
    </row>
    <row r="1276" spans="1:1" x14ac:dyDescent="0.2">
      <c r="A1276" s="48"/>
    </row>
    <row r="1277" spans="1:1" x14ac:dyDescent="0.2">
      <c r="A1277" s="48"/>
    </row>
    <row r="1278" spans="1:1" x14ac:dyDescent="0.2">
      <c r="A1278" s="48"/>
    </row>
    <row r="1279" spans="1:1" x14ac:dyDescent="0.2">
      <c r="A1279" s="48"/>
    </row>
    <row r="1280" spans="1:1" x14ac:dyDescent="0.2">
      <c r="A1280" s="48"/>
    </row>
    <row r="1281" spans="1:1" x14ac:dyDescent="0.2">
      <c r="A1281" s="48"/>
    </row>
    <row r="1282" spans="1:1" x14ac:dyDescent="0.2">
      <c r="A1282" s="48"/>
    </row>
    <row r="1283" spans="1:1" x14ac:dyDescent="0.2">
      <c r="A1283" s="48"/>
    </row>
    <row r="1284" spans="1:1" x14ac:dyDescent="0.2">
      <c r="A1284" s="48"/>
    </row>
    <row r="1285" spans="1:1" x14ac:dyDescent="0.2">
      <c r="A1285" s="48"/>
    </row>
    <row r="1286" spans="1:1" x14ac:dyDescent="0.2">
      <c r="A1286" s="48"/>
    </row>
    <row r="1287" spans="1:1" x14ac:dyDescent="0.2">
      <c r="A1287" s="48"/>
    </row>
    <row r="1288" spans="1:1" x14ac:dyDescent="0.2">
      <c r="A1288" s="48"/>
    </row>
    <row r="1289" spans="1:1" x14ac:dyDescent="0.2">
      <c r="A1289" s="48"/>
    </row>
    <row r="1290" spans="1:1" x14ac:dyDescent="0.2">
      <c r="A1290" s="48"/>
    </row>
    <row r="1291" spans="1:1" x14ac:dyDescent="0.2">
      <c r="A1291" s="48"/>
    </row>
    <row r="1292" spans="1:1" x14ac:dyDescent="0.2">
      <c r="A1292" s="48"/>
    </row>
    <row r="1293" spans="1:1" x14ac:dyDescent="0.2">
      <c r="A1293" s="48"/>
    </row>
    <row r="1294" spans="1:1" x14ac:dyDescent="0.2">
      <c r="A1294" s="48"/>
    </row>
    <row r="1295" spans="1:1" x14ac:dyDescent="0.2">
      <c r="A1295" s="48"/>
    </row>
    <row r="1296" spans="1:1" x14ac:dyDescent="0.2">
      <c r="A1296" s="48"/>
    </row>
    <row r="1297" spans="1:1" x14ac:dyDescent="0.2">
      <c r="A1297" s="48"/>
    </row>
    <row r="1298" spans="1:1" x14ac:dyDescent="0.2">
      <c r="A1298" s="48"/>
    </row>
    <row r="1299" spans="1:1" x14ac:dyDescent="0.2">
      <c r="A1299" s="48"/>
    </row>
    <row r="1300" spans="1:1" x14ac:dyDescent="0.2">
      <c r="A1300" s="48"/>
    </row>
    <row r="1301" spans="1:1" x14ac:dyDescent="0.2">
      <c r="A1301" s="48"/>
    </row>
    <row r="1302" spans="1:1" x14ac:dyDescent="0.2">
      <c r="A1302" s="48"/>
    </row>
    <row r="1303" spans="1:1" x14ac:dyDescent="0.2">
      <c r="A1303" s="48"/>
    </row>
    <row r="1304" spans="1:1" x14ac:dyDescent="0.2">
      <c r="A1304" s="48"/>
    </row>
    <row r="1305" spans="1:1" x14ac:dyDescent="0.2">
      <c r="A1305" s="48"/>
    </row>
    <row r="1306" spans="1:1" x14ac:dyDescent="0.2">
      <c r="A1306" s="48"/>
    </row>
    <row r="1307" spans="1:1" x14ac:dyDescent="0.2">
      <c r="A1307" s="48"/>
    </row>
    <row r="1308" spans="1:1" x14ac:dyDescent="0.2">
      <c r="A1308" s="48"/>
    </row>
    <row r="1309" spans="1:1" x14ac:dyDescent="0.2">
      <c r="A1309" s="48"/>
    </row>
    <row r="1310" spans="1:1" x14ac:dyDescent="0.2">
      <c r="A1310" s="48"/>
    </row>
    <row r="1311" spans="1:1" x14ac:dyDescent="0.2">
      <c r="A1311" s="48"/>
    </row>
    <row r="1312" spans="1:1" x14ac:dyDescent="0.2">
      <c r="A1312" s="48"/>
    </row>
    <row r="1313" spans="1:1" x14ac:dyDescent="0.2">
      <c r="A1313" s="48"/>
    </row>
    <row r="1314" spans="1:1" x14ac:dyDescent="0.2">
      <c r="A1314" s="48"/>
    </row>
    <row r="1315" spans="1:1" x14ac:dyDescent="0.2">
      <c r="A1315" s="48"/>
    </row>
    <row r="1316" spans="1:1" x14ac:dyDescent="0.2">
      <c r="A1316" s="48"/>
    </row>
    <row r="1317" spans="1:1" x14ac:dyDescent="0.2">
      <c r="A1317" s="48"/>
    </row>
    <row r="1318" spans="1:1" x14ac:dyDescent="0.2">
      <c r="A1318" s="48"/>
    </row>
    <row r="1319" spans="1:1" x14ac:dyDescent="0.2">
      <c r="A1319" s="48"/>
    </row>
    <row r="1320" spans="1:1" x14ac:dyDescent="0.2">
      <c r="A1320" s="48"/>
    </row>
    <row r="1321" spans="1:1" x14ac:dyDescent="0.2">
      <c r="A1321" s="48"/>
    </row>
    <row r="1322" spans="1:1" x14ac:dyDescent="0.2">
      <c r="A1322" s="48"/>
    </row>
    <row r="1323" spans="1:1" x14ac:dyDescent="0.2">
      <c r="A1323" s="48"/>
    </row>
    <row r="1324" spans="1:1" x14ac:dyDescent="0.2">
      <c r="A1324" s="48"/>
    </row>
    <row r="1325" spans="1:1" x14ac:dyDescent="0.2">
      <c r="A1325" s="48"/>
    </row>
    <row r="1326" spans="1:1" x14ac:dyDescent="0.2">
      <c r="A1326" s="48"/>
    </row>
    <row r="1327" spans="1:1" x14ac:dyDescent="0.2">
      <c r="A1327" s="48"/>
    </row>
    <row r="1328" spans="1:1" x14ac:dyDescent="0.2">
      <c r="A1328" s="48"/>
    </row>
    <row r="1329" spans="1:1" x14ac:dyDescent="0.2">
      <c r="A1329" s="48"/>
    </row>
    <row r="1330" spans="1:1" x14ac:dyDescent="0.2">
      <c r="A1330" s="48"/>
    </row>
    <row r="1331" spans="1:1" x14ac:dyDescent="0.2">
      <c r="A1331" s="48"/>
    </row>
    <row r="1332" spans="1:1" x14ac:dyDescent="0.2">
      <c r="A1332" s="48"/>
    </row>
    <row r="1333" spans="1:1" x14ac:dyDescent="0.2">
      <c r="A1333" s="48"/>
    </row>
    <row r="1334" spans="1:1" x14ac:dyDescent="0.2">
      <c r="A1334" s="48"/>
    </row>
    <row r="1335" spans="1:1" x14ac:dyDescent="0.2">
      <c r="A1335" s="48"/>
    </row>
    <row r="1336" spans="1:1" x14ac:dyDescent="0.2">
      <c r="A1336" s="48"/>
    </row>
    <row r="1337" spans="1:1" x14ac:dyDescent="0.2">
      <c r="A1337" s="48"/>
    </row>
    <row r="1338" spans="1:1" x14ac:dyDescent="0.2">
      <c r="A1338" s="48"/>
    </row>
    <row r="1339" spans="1:1" x14ac:dyDescent="0.2">
      <c r="A1339" s="48"/>
    </row>
    <row r="1340" spans="1:1" x14ac:dyDescent="0.2">
      <c r="A1340" s="48"/>
    </row>
    <row r="1341" spans="1:1" x14ac:dyDescent="0.2">
      <c r="A1341" s="48"/>
    </row>
    <row r="1342" spans="1:1" x14ac:dyDescent="0.2">
      <c r="A1342" s="48"/>
    </row>
    <row r="1343" spans="1:1" x14ac:dyDescent="0.2">
      <c r="A1343" s="48"/>
    </row>
    <row r="1344" spans="1:1" x14ac:dyDescent="0.2">
      <c r="A1344" s="48"/>
    </row>
    <row r="1345" spans="1:1" x14ac:dyDescent="0.2">
      <c r="A1345" s="48"/>
    </row>
    <row r="1346" spans="1:1" x14ac:dyDescent="0.2">
      <c r="A1346" s="48"/>
    </row>
    <row r="1347" spans="1:1" x14ac:dyDescent="0.2">
      <c r="A1347" s="48"/>
    </row>
    <row r="1348" spans="1:1" x14ac:dyDescent="0.2">
      <c r="A1348" s="48"/>
    </row>
    <row r="1349" spans="1:1" x14ac:dyDescent="0.2">
      <c r="A1349" s="48"/>
    </row>
    <row r="1350" spans="1:1" x14ac:dyDescent="0.2">
      <c r="A1350" s="48"/>
    </row>
    <row r="1351" spans="1:1" x14ac:dyDescent="0.2">
      <c r="A1351" s="48"/>
    </row>
    <row r="1352" spans="1:1" x14ac:dyDescent="0.2">
      <c r="A1352" s="48"/>
    </row>
    <row r="1353" spans="1:1" x14ac:dyDescent="0.2">
      <c r="A1353" s="48"/>
    </row>
    <row r="1354" spans="1:1" x14ac:dyDescent="0.2">
      <c r="A1354" s="48"/>
    </row>
    <row r="1355" spans="1:1" x14ac:dyDescent="0.2">
      <c r="A1355" s="48"/>
    </row>
    <row r="1356" spans="1:1" x14ac:dyDescent="0.2">
      <c r="A1356" s="48"/>
    </row>
    <row r="1357" spans="1:1" x14ac:dyDescent="0.2">
      <c r="A1357" s="48"/>
    </row>
    <row r="1358" spans="1:1" x14ac:dyDescent="0.2">
      <c r="A1358" s="48"/>
    </row>
    <row r="1359" spans="1:1" x14ac:dyDescent="0.2">
      <c r="A1359" s="48"/>
    </row>
    <row r="1360" spans="1:1" x14ac:dyDescent="0.2">
      <c r="A1360" s="48"/>
    </row>
    <row r="1361" spans="1:1" x14ac:dyDescent="0.2">
      <c r="A1361" s="48"/>
    </row>
    <row r="1362" spans="1:1" x14ac:dyDescent="0.2">
      <c r="A1362" s="48"/>
    </row>
    <row r="1363" spans="1:1" x14ac:dyDescent="0.2">
      <c r="A1363" s="48"/>
    </row>
    <row r="1364" spans="1:1" x14ac:dyDescent="0.2">
      <c r="A1364" s="48"/>
    </row>
    <row r="1365" spans="1:1" x14ac:dyDescent="0.2">
      <c r="A1365" s="48"/>
    </row>
    <row r="1366" spans="1:1" x14ac:dyDescent="0.2">
      <c r="A1366" s="48"/>
    </row>
    <row r="1367" spans="1:1" x14ac:dyDescent="0.2">
      <c r="A1367" s="48"/>
    </row>
    <row r="1368" spans="1:1" x14ac:dyDescent="0.2">
      <c r="A1368" s="48"/>
    </row>
    <row r="1369" spans="1:1" x14ac:dyDescent="0.2">
      <c r="A1369" s="48"/>
    </row>
    <row r="1370" spans="1:1" x14ac:dyDescent="0.2">
      <c r="A1370" s="48"/>
    </row>
    <row r="1371" spans="1:1" x14ac:dyDescent="0.2">
      <c r="A1371" s="48"/>
    </row>
    <row r="1372" spans="1:1" x14ac:dyDescent="0.2">
      <c r="A1372" s="48"/>
    </row>
    <row r="1373" spans="1:1" x14ac:dyDescent="0.2">
      <c r="A1373" s="48"/>
    </row>
    <row r="1374" spans="1:1" x14ac:dyDescent="0.2">
      <c r="A1374" s="48"/>
    </row>
    <row r="1375" spans="1:1" x14ac:dyDescent="0.2">
      <c r="A1375" s="48"/>
    </row>
    <row r="1376" spans="1:1" x14ac:dyDescent="0.2">
      <c r="A1376" s="48"/>
    </row>
    <row r="1377" spans="1:1" x14ac:dyDescent="0.2">
      <c r="A1377" s="48"/>
    </row>
    <row r="1378" spans="1:1" x14ac:dyDescent="0.2">
      <c r="A1378" s="48"/>
    </row>
    <row r="1379" spans="1:1" x14ac:dyDescent="0.2">
      <c r="A1379" s="48"/>
    </row>
    <row r="1380" spans="1:1" x14ac:dyDescent="0.2">
      <c r="A1380" s="48"/>
    </row>
    <row r="1381" spans="1:1" x14ac:dyDescent="0.2">
      <c r="A1381" s="48"/>
    </row>
    <row r="1382" spans="1:1" x14ac:dyDescent="0.2">
      <c r="A1382" s="48"/>
    </row>
    <row r="1383" spans="1:1" x14ac:dyDescent="0.2">
      <c r="A1383" s="48"/>
    </row>
    <row r="1384" spans="1:1" x14ac:dyDescent="0.2">
      <c r="A1384" s="48"/>
    </row>
    <row r="1385" spans="1:1" x14ac:dyDescent="0.2">
      <c r="A1385" s="48"/>
    </row>
    <row r="1386" spans="1:1" x14ac:dyDescent="0.2">
      <c r="A1386" s="48"/>
    </row>
    <row r="1387" spans="1:1" x14ac:dyDescent="0.2">
      <c r="A1387" s="48"/>
    </row>
    <row r="1388" spans="1:1" x14ac:dyDescent="0.2">
      <c r="A1388" s="48"/>
    </row>
    <row r="1389" spans="1:1" x14ac:dyDescent="0.2">
      <c r="A1389" s="48"/>
    </row>
    <row r="1390" spans="1:1" x14ac:dyDescent="0.2">
      <c r="A1390" s="48"/>
    </row>
    <row r="1391" spans="1:1" x14ac:dyDescent="0.2">
      <c r="A1391" s="48"/>
    </row>
    <row r="1392" spans="1:1" x14ac:dyDescent="0.2">
      <c r="A1392" s="48"/>
    </row>
    <row r="1393" spans="1:1" x14ac:dyDescent="0.2">
      <c r="A1393" s="48"/>
    </row>
    <row r="1394" spans="1:1" x14ac:dyDescent="0.2">
      <c r="A1394" s="48"/>
    </row>
    <row r="1395" spans="1:1" x14ac:dyDescent="0.2">
      <c r="A1395" s="48"/>
    </row>
    <row r="1396" spans="1:1" x14ac:dyDescent="0.2">
      <c r="A1396" s="48"/>
    </row>
    <row r="1397" spans="1:1" x14ac:dyDescent="0.2">
      <c r="A1397" s="48"/>
    </row>
    <row r="1398" spans="1:1" x14ac:dyDescent="0.2">
      <c r="A1398" s="48"/>
    </row>
    <row r="1399" spans="1:1" x14ac:dyDescent="0.2">
      <c r="A1399" s="48"/>
    </row>
    <row r="1400" spans="1:1" x14ac:dyDescent="0.2">
      <c r="A1400" s="48"/>
    </row>
    <row r="1401" spans="1:1" x14ac:dyDescent="0.2">
      <c r="A1401" s="48"/>
    </row>
    <row r="1402" spans="1:1" x14ac:dyDescent="0.2">
      <c r="A1402" s="48"/>
    </row>
    <row r="1403" spans="1:1" x14ac:dyDescent="0.2">
      <c r="A1403" s="48"/>
    </row>
    <row r="1404" spans="1:1" x14ac:dyDescent="0.2">
      <c r="A1404" s="48"/>
    </row>
    <row r="1405" spans="1:1" x14ac:dyDescent="0.2">
      <c r="A1405" s="48"/>
    </row>
    <row r="1406" spans="1:1" x14ac:dyDescent="0.2">
      <c r="A1406" s="48"/>
    </row>
    <row r="1407" spans="1:1" x14ac:dyDescent="0.2">
      <c r="A1407" s="48"/>
    </row>
    <row r="1408" spans="1:1" x14ac:dyDescent="0.2">
      <c r="A1408" s="48"/>
    </row>
    <row r="1409" spans="1:1" x14ac:dyDescent="0.2">
      <c r="A1409" s="48"/>
    </row>
    <row r="1410" spans="1:1" x14ac:dyDescent="0.2">
      <c r="A1410" s="48"/>
    </row>
    <row r="1411" spans="1:1" x14ac:dyDescent="0.2">
      <c r="A1411" s="48"/>
    </row>
    <row r="1412" spans="1:1" x14ac:dyDescent="0.2">
      <c r="A1412" s="48"/>
    </row>
    <row r="1413" spans="1:1" x14ac:dyDescent="0.2">
      <c r="A1413" s="48"/>
    </row>
    <row r="1414" spans="1:1" x14ac:dyDescent="0.2">
      <c r="A1414" s="48"/>
    </row>
    <row r="1415" spans="1:1" x14ac:dyDescent="0.2">
      <c r="A1415" s="48"/>
    </row>
    <row r="1416" spans="1:1" x14ac:dyDescent="0.2">
      <c r="A1416" s="48"/>
    </row>
    <row r="1417" spans="1:1" x14ac:dyDescent="0.2">
      <c r="A1417" s="48"/>
    </row>
    <row r="1418" spans="1:1" x14ac:dyDescent="0.2">
      <c r="A1418" s="48"/>
    </row>
    <row r="1419" spans="1:1" x14ac:dyDescent="0.2">
      <c r="A1419" s="48"/>
    </row>
    <row r="1420" spans="1:1" x14ac:dyDescent="0.2">
      <c r="A1420" s="48"/>
    </row>
    <row r="1421" spans="1:1" x14ac:dyDescent="0.2">
      <c r="A1421" s="48"/>
    </row>
    <row r="1422" spans="1:1" x14ac:dyDescent="0.2">
      <c r="A1422" s="48"/>
    </row>
    <row r="1423" spans="1:1" x14ac:dyDescent="0.2">
      <c r="A1423" s="48"/>
    </row>
    <row r="1424" spans="1:1" x14ac:dyDescent="0.2">
      <c r="A1424" s="48"/>
    </row>
    <row r="1425" spans="1:1" x14ac:dyDescent="0.2">
      <c r="A1425" s="48"/>
    </row>
    <row r="1426" spans="1:1" x14ac:dyDescent="0.2">
      <c r="A1426" s="48"/>
    </row>
    <row r="1427" spans="1:1" x14ac:dyDescent="0.2">
      <c r="A1427" s="48"/>
    </row>
    <row r="1428" spans="1:1" x14ac:dyDescent="0.2">
      <c r="A1428" s="48"/>
    </row>
    <row r="1429" spans="1:1" x14ac:dyDescent="0.2">
      <c r="A1429" s="48"/>
    </row>
    <row r="1430" spans="1:1" x14ac:dyDescent="0.2">
      <c r="A1430" s="48"/>
    </row>
    <row r="1431" spans="1:1" x14ac:dyDescent="0.2">
      <c r="A1431" s="48"/>
    </row>
    <row r="1432" spans="1:1" x14ac:dyDescent="0.2">
      <c r="A1432" s="48"/>
    </row>
    <row r="1433" spans="1:1" x14ac:dyDescent="0.2">
      <c r="A1433" s="48"/>
    </row>
    <row r="1434" spans="1:1" x14ac:dyDescent="0.2">
      <c r="A1434" s="48"/>
    </row>
    <row r="1435" spans="1:1" x14ac:dyDescent="0.2">
      <c r="A1435" s="48"/>
    </row>
    <row r="1436" spans="1:1" x14ac:dyDescent="0.2">
      <c r="A1436" s="48"/>
    </row>
    <row r="1437" spans="1:1" x14ac:dyDescent="0.2">
      <c r="A1437" s="48"/>
    </row>
    <row r="1438" spans="1:1" x14ac:dyDescent="0.2">
      <c r="A1438" s="48"/>
    </row>
    <row r="1439" spans="1:1" x14ac:dyDescent="0.2">
      <c r="A1439" s="48"/>
    </row>
    <row r="1440" spans="1:1" x14ac:dyDescent="0.2">
      <c r="A1440" s="48"/>
    </row>
    <row r="1441" spans="1:1" x14ac:dyDescent="0.2">
      <c r="A1441" s="48"/>
    </row>
    <row r="1442" spans="1:1" x14ac:dyDescent="0.2">
      <c r="A1442" s="48"/>
    </row>
    <row r="1443" spans="1:1" x14ac:dyDescent="0.2">
      <c r="A1443" s="48"/>
    </row>
    <row r="1444" spans="1:1" x14ac:dyDescent="0.2">
      <c r="A1444" s="48"/>
    </row>
    <row r="1445" spans="1:1" x14ac:dyDescent="0.2">
      <c r="A1445" s="48"/>
    </row>
    <row r="1446" spans="1:1" x14ac:dyDescent="0.2">
      <c r="A1446" s="48"/>
    </row>
    <row r="1447" spans="1:1" x14ac:dyDescent="0.2">
      <c r="A1447" s="48"/>
    </row>
    <row r="1448" spans="1:1" x14ac:dyDescent="0.2">
      <c r="A1448" s="48"/>
    </row>
    <row r="1449" spans="1:1" x14ac:dyDescent="0.2">
      <c r="A1449" s="48"/>
    </row>
    <row r="1450" spans="1:1" x14ac:dyDescent="0.2">
      <c r="A1450" s="48"/>
    </row>
    <row r="1451" spans="1:1" x14ac:dyDescent="0.2">
      <c r="A1451" s="48"/>
    </row>
    <row r="1452" spans="1:1" x14ac:dyDescent="0.2">
      <c r="A1452" s="48"/>
    </row>
    <row r="1453" spans="1:1" x14ac:dyDescent="0.2">
      <c r="A1453" s="48"/>
    </row>
    <row r="1454" spans="1:1" x14ac:dyDescent="0.2">
      <c r="A1454" s="48"/>
    </row>
    <row r="1455" spans="1:1" x14ac:dyDescent="0.2">
      <c r="A1455" s="48"/>
    </row>
    <row r="1456" spans="1:1" x14ac:dyDescent="0.2">
      <c r="A1456" s="48"/>
    </row>
    <row r="1457" spans="1:1" x14ac:dyDescent="0.2">
      <c r="A1457" s="48"/>
    </row>
    <row r="1458" spans="1:1" x14ac:dyDescent="0.2">
      <c r="A1458" s="48"/>
    </row>
    <row r="1459" spans="1:1" x14ac:dyDescent="0.2">
      <c r="A1459" s="48"/>
    </row>
    <row r="1460" spans="1:1" x14ac:dyDescent="0.2">
      <c r="A1460" s="48"/>
    </row>
    <row r="1461" spans="1:1" x14ac:dyDescent="0.2">
      <c r="A1461" s="48"/>
    </row>
    <row r="1462" spans="1:1" x14ac:dyDescent="0.2">
      <c r="A1462" s="48"/>
    </row>
    <row r="1463" spans="1:1" x14ac:dyDescent="0.2">
      <c r="A1463" s="48"/>
    </row>
    <row r="1464" spans="1:1" x14ac:dyDescent="0.2">
      <c r="A1464" s="48"/>
    </row>
    <row r="1465" spans="1:1" x14ac:dyDescent="0.2">
      <c r="A1465" s="48"/>
    </row>
    <row r="1466" spans="1:1" x14ac:dyDescent="0.2">
      <c r="A1466" s="48"/>
    </row>
    <row r="1467" spans="1:1" x14ac:dyDescent="0.2">
      <c r="A1467" s="48"/>
    </row>
    <row r="1468" spans="1:1" x14ac:dyDescent="0.2">
      <c r="A1468" s="48"/>
    </row>
    <row r="1469" spans="1:1" x14ac:dyDescent="0.2">
      <c r="A1469" s="48"/>
    </row>
    <row r="1470" spans="1:1" x14ac:dyDescent="0.2">
      <c r="A1470" s="48"/>
    </row>
    <row r="1471" spans="1:1" x14ac:dyDescent="0.2">
      <c r="A1471" s="48"/>
    </row>
    <row r="1472" spans="1:1" x14ac:dyDescent="0.2">
      <c r="A1472" s="48"/>
    </row>
    <row r="1473" spans="1:1" x14ac:dyDescent="0.2">
      <c r="A1473" s="48"/>
    </row>
    <row r="1474" spans="1:1" x14ac:dyDescent="0.2">
      <c r="A1474" s="48"/>
    </row>
    <row r="1475" spans="1:1" x14ac:dyDescent="0.2">
      <c r="A1475" s="48"/>
    </row>
    <row r="1476" spans="1:1" x14ac:dyDescent="0.2">
      <c r="A1476" s="48"/>
    </row>
    <row r="1477" spans="1:1" x14ac:dyDescent="0.2">
      <c r="A1477" s="48"/>
    </row>
    <row r="1478" spans="1:1" x14ac:dyDescent="0.2">
      <c r="A1478" s="48"/>
    </row>
    <row r="1479" spans="1:1" x14ac:dyDescent="0.2">
      <c r="A1479" s="48"/>
    </row>
    <row r="1480" spans="1:1" x14ac:dyDescent="0.2">
      <c r="A1480" s="48"/>
    </row>
    <row r="1481" spans="1:1" x14ac:dyDescent="0.2">
      <c r="A1481" s="48"/>
    </row>
    <row r="1482" spans="1:1" x14ac:dyDescent="0.2">
      <c r="A1482" s="48"/>
    </row>
    <row r="1483" spans="1:1" x14ac:dyDescent="0.2">
      <c r="A1483" s="48"/>
    </row>
    <row r="1484" spans="1:1" x14ac:dyDescent="0.2">
      <c r="A1484" s="48"/>
    </row>
    <row r="1485" spans="1:1" x14ac:dyDescent="0.2">
      <c r="A1485" s="48"/>
    </row>
    <row r="1486" spans="1:1" x14ac:dyDescent="0.2">
      <c r="A1486" s="48"/>
    </row>
    <row r="1487" spans="1:1" x14ac:dyDescent="0.2">
      <c r="A1487" s="48"/>
    </row>
    <row r="1488" spans="1:1" x14ac:dyDescent="0.2">
      <c r="A1488" s="48"/>
    </row>
    <row r="1489" spans="1:1" x14ac:dyDescent="0.2">
      <c r="A1489" s="48"/>
    </row>
    <row r="1490" spans="1:1" x14ac:dyDescent="0.2">
      <c r="A1490" s="48"/>
    </row>
    <row r="1491" spans="1:1" x14ac:dyDescent="0.2">
      <c r="A1491" s="48"/>
    </row>
    <row r="1492" spans="1:1" x14ac:dyDescent="0.2">
      <c r="A1492" s="48"/>
    </row>
    <row r="1493" spans="1:1" x14ac:dyDescent="0.2">
      <c r="A1493" s="48"/>
    </row>
    <row r="1494" spans="1:1" x14ac:dyDescent="0.2">
      <c r="A1494" s="48"/>
    </row>
    <row r="1495" spans="1:1" x14ac:dyDescent="0.2">
      <c r="A1495" s="48"/>
    </row>
    <row r="1496" spans="1:1" x14ac:dyDescent="0.2">
      <c r="A1496" s="48"/>
    </row>
    <row r="1497" spans="1:1" x14ac:dyDescent="0.2">
      <c r="A1497" s="48"/>
    </row>
    <row r="1498" spans="1:1" x14ac:dyDescent="0.2">
      <c r="A1498" s="48"/>
    </row>
    <row r="1499" spans="1:1" x14ac:dyDescent="0.2">
      <c r="A1499" s="48"/>
    </row>
    <row r="1500" spans="1:1" x14ac:dyDescent="0.2">
      <c r="A1500" s="48"/>
    </row>
    <row r="1501" spans="1:1" x14ac:dyDescent="0.2">
      <c r="A1501" s="48"/>
    </row>
    <row r="1502" spans="1:1" x14ac:dyDescent="0.2">
      <c r="A1502" s="48"/>
    </row>
    <row r="1503" spans="1:1" x14ac:dyDescent="0.2">
      <c r="A1503" s="48"/>
    </row>
    <row r="1504" spans="1:1" x14ac:dyDescent="0.2">
      <c r="A1504" s="48"/>
    </row>
    <row r="1505" spans="1:1" x14ac:dyDescent="0.2">
      <c r="A1505" s="48"/>
    </row>
    <row r="1506" spans="1:1" x14ac:dyDescent="0.2">
      <c r="A1506" s="48"/>
    </row>
    <row r="1507" spans="1:1" x14ac:dyDescent="0.2">
      <c r="A1507" s="48"/>
    </row>
    <row r="1508" spans="1:1" x14ac:dyDescent="0.2">
      <c r="A1508" s="48"/>
    </row>
    <row r="1509" spans="1:1" x14ac:dyDescent="0.2">
      <c r="A1509" s="48"/>
    </row>
    <row r="1510" spans="1:1" x14ac:dyDescent="0.2">
      <c r="A1510" s="48"/>
    </row>
    <row r="1511" spans="1:1" x14ac:dyDescent="0.2">
      <c r="A1511" s="48"/>
    </row>
    <row r="1512" spans="1:1" x14ac:dyDescent="0.2">
      <c r="A1512" s="48"/>
    </row>
    <row r="1513" spans="1:1" x14ac:dyDescent="0.2">
      <c r="A1513" s="48"/>
    </row>
    <row r="1514" spans="1:1" x14ac:dyDescent="0.2">
      <c r="A1514" s="48"/>
    </row>
    <row r="1515" spans="1:1" x14ac:dyDescent="0.2">
      <c r="A1515" s="48"/>
    </row>
    <row r="1516" spans="1:1" x14ac:dyDescent="0.2">
      <c r="A1516" s="48"/>
    </row>
    <row r="1517" spans="1:1" x14ac:dyDescent="0.2">
      <c r="A1517" s="48"/>
    </row>
    <row r="1518" spans="1:1" x14ac:dyDescent="0.2">
      <c r="A1518" s="48"/>
    </row>
    <row r="1519" spans="1:1" x14ac:dyDescent="0.2">
      <c r="A1519" s="48"/>
    </row>
    <row r="1520" spans="1:1" x14ac:dyDescent="0.2">
      <c r="A1520" s="48"/>
    </row>
    <row r="1521" spans="1:1" x14ac:dyDescent="0.2">
      <c r="A1521" s="48"/>
    </row>
    <row r="1522" spans="1:1" x14ac:dyDescent="0.2">
      <c r="A1522" s="48"/>
    </row>
    <row r="1523" spans="1:1" x14ac:dyDescent="0.2">
      <c r="A1523" s="48"/>
    </row>
    <row r="1524" spans="1:1" x14ac:dyDescent="0.2">
      <c r="A1524" s="48"/>
    </row>
    <row r="1525" spans="1:1" x14ac:dyDescent="0.2">
      <c r="A1525" s="48"/>
    </row>
    <row r="1526" spans="1:1" x14ac:dyDescent="0.2">
      <c r="A1526" s="48"/>
    </row>
    <row r="1527" spans="1:1" x14ac:dyDescent="0.2">
      <c r="A1527" s="48"/>
    </row>
    <row r="1528" spans="1:1" x14ac:dyDescent="0.2">
      <c r="A1528" s="48"/>
    </row>
    <row r="1529" spans="1:1" x14ac:dyDescent="0.2">
      <c r="A1529" s="48"/>
    </row>
    <row r="1530" spans="1:1" x14ac:dyDescent="0.2">
      <c r="A1530" s="48"/>
    </row>
    <row r="1531" spans="1:1" x14ac:dyDescent="0.2">
      <c r="A1531" s="48"/>
    </row>
    <row r="1532" spans="1:1" x14ac:dyDescent="0.2">
      <c r="A1532" s="48"/>
    </row>
    <row r="1533" spans="1:1" x14ac:dyDescent="0.2">
      <c r="A1533" s="48"/>
    </row>
    <row r="1534" spans="1:1" x14ac:dyDescent="0.2">
      <c r="A1534" s="48"/>
    </row>
    <row r="1535" spans="1:1" x14ac:dyDescent="0.2">
      <c r="A1535" s="48"/>
    </row>
    <row r="1536" spans="1:1" x14ac:dyDescent="0.2">
      <c r="A1536" s="48"/>
    </row>
    <row r="1537" spans="1:1" x14ac:dyDescent="0.2">
      <c r="A1537" s="48"/>
    </row>
    <row r="1538" spans="1:1" x14ac:dyDescent="0.2">
      <c r="A1538" s="48"/>
    </row>
    <row r="1539" spans="1:1" x14ac:dyDescent="0.2">
      <c r="A1539" s="48"/>
    </row>
    <row r="1540" spans="1:1" x14ac:dyDescent="0.2">
      <c r="A1540" s="48"/>
    </row>
    <row r="1541" spans="1:1" x14ac:dyDescent="0.2">
      <c r="A1541" s="48"/>
    </row>
    <row r="1542" spans="1:1" x14ac:dyDescent="0.2">
      <c r="A1542" s="48"/>
    </row>
    <row r="1543" spans="1:1" x14ac:dyDescent="0.2">
      <c r="A1543" s="48"/>
    </row>
    <row r="1544" spans="1:1" x14ac:dyDescent="0.2">
      <c r="A1544" s="48"/>
    </row>
    <row r="1545" spans="1:1" x14ac:dyDescent="0.2">
      <c r="A1545" s="48"/>
    </row>
    <row r="1546" spans="1:1" x14ac:dyDescent="0.2">
      <c r="A1546" s="48"/>
    </row>
    <row r="1547" spans="1:1" x14ac:dyDescent="0.2">
      <c r="A1547" s="48"/>
    </row>
    <row r="1548" spans="1:1" x14ac:dyDescent="0.2">
      <c r="A1548" s="48"/>
    </row>
    <row r="1549" spans="1:1" x14ac:dyDescent="0.2">
      <c r="A1549" s="48"/>
    </row>
    <row r="1550" spans="1:1" x14ac:dyDescent="0.2">
      <c r="A1550" s="48"/>
    </row>
    <row r="1551" spans="1:1" x14ac:dyDescent="0.2">
      <c r="A1551" s="48"/>
    </row>
    <row r="1552" spans="1:1" x14ac:dyDescent="0.2">
      <c r="A1552" s="48"/>
    </row>
    <row r="1553" spans="1:1" x14ac:dyDescent="0.2">
      <c r="A1553" s="48"/>
    </row>
    <row r="1554" spans="1:1" x14ac:dyDescent="0.2">
      <c r="A1554" s="48"/>
    </row>
    <row r="1555" spans="1:1" x14ac:dyDescent="0.2">
      <c r="A1555" s="48"/>
    </row>
    <row r="1556" spans="1:1" x14ac:dyDescent="0.2">
      <c r="A1556" s="48"/>
    </row>
    <row r="1557" spans="1:1" x14ac:dyDescent="0.2">
      <c r="A1557" s="48"/>
    </row>
    <row r="1558" spans="1:1" x14ac:dyDescent="0.2">
      <c r="A1558" s="48"/>
    </row>
    <row r="1559" spans="1:1" x14ac:dyDescent="0.2">
      <c r="A1559" s="48"/>
    </row>
    <row r="1560" spans="1:1" x14ac:dyDescent="0.2">
      <c r="A1560" s="48"/>
    </row>
    <row r="1561" spans="1:1" x14ac:dyDescent="0.2">
      <c r="A1561" s="48"/>
    </row>
    <row r="1562" spans="1:1" x14ac:dyDescent="0.2">
      <c r="A1562" s="48"/>
    </row>
    <row r="1563" spans="1:1" x14ac:dyDescent="0.2">
      <c r="A1563" s="48"/>
    </row>
    <row r="1564" spans="1:1" x14ac:dyDescent="0.2">
      <c r="A1564" s="48"/>
    </row>
    <row r="1565" spans="1:1" x14ac:dyDescent="0.2">
      <c r="A1565" s="48"/>
    </row>
    <row r="1566" spans="1:1" x14ac:dyDescent="0.2">
      <c r="A1566" s="48"/>
    </row>
    <row r="1567" spans="1:1" x14ac:dyDescent="0.2">
      <c r="A1567" s="48"/>
    </row>
    <row r="1568" spans="1:1" x14ac:dyDescent="0.2">
      <c r="A1568" s="48"/>
    </row>
    <row r="1569" spans="1:1" x14ac:dyDescent="0.2">
      <c r="A1569" s="48"/>
    </row>
    <row r="1570" spans="1:1" x14ac:dyDescent="0.2">
      <c r="A1570" s="48"/>
    </row>
    <row r="1571" spans="1:1" x14ac:dyDescent="0.2">
      <c r="A1571" s="48"/>
    </row>
    <row r="1572" spans="1:1" x14ac:dyDescent="0.2">
      <c r="A1572" s="48"/>
    </row>
    <row r="1573" spans="1:1" x14ac:dyDescent="0.2">
      <c r="A1573" s="48"/>
    </row>
    <row r="1574" spans="1:1" x14ac:dyDescent="0.2">
      <c r="A1574" s="48"/>
    </row>
    <row r="1575" spans="1:1" x14ac:dyDescent="0.2">
      <c r="A1575" s="48"/>
    </row>
    <row r="1576" spans="1:1" x14ac:dyDescent="0.2">
      <c r="A1576" s="48"/>
    </row>
    <row r="1577" spans="1:1" x14ac:dyDescent="0.2">
      <c r="A1577" s="48"/>
    </row>
    <row r="1578" spans="1:1" x14ac:dyDescent="0.2">
      <c r="A1578" s="48"/>
    </row>
    <row r="1579" spans="1:1" x14ac:dyDescent="0.2">
      <c r="A1579" s="48"/>
    </row>
    <row r="1580" spans="1:1" x14ac:dyDescent="0.2">
      <c r="A1580" s="48"/>
    </row>
    <row r="1581" spans="1:1" x14ac:dyDescent="0.2">
      <c r="A1581" s="48"/>
    </row>
    <row r="1582" spans="1:1" x14ac:dyDescent="0.2">
      <c r="A1582" s="48"/>
    </row>
    <row r="1583" spans="1:1" x14ac:dyDescent="0.2">
      <c r="A1583" s="48"/>
    </row>
    <row r="1584" spans="1:1" x14ac:dyDescent="0.2">
      <c r="A1584" s="48"/>
    </row>
    <row r="1585" spans="1:1" x14ac:dyDescent="0.2">
      <c r="A1585" s="48"/>
    </row>
    <row r="1586" spans="1:1" x14ac:dyDescent="0.2">
      <c r="A1586" s="48"/>
    </row>
    <row r="1587" spans="1:1" x14ac:dyDescent="0.2">
      <c r="A1587" s="48"/>
    </row>
    <row r="1588" spans="1:1" x14ac:dyDescent="0.2">
      <c r="A1588" s="48"/>
    </row>
    <row r="1589" spans="1:1" x14ac:dyDescent="0.2">
      <c r="A1589" s="48"/>
    </row>
    <row r="1590" spans="1:1" x14ac:dyDescent="0.2">
      <c r="A1590" s="48"/>
    </row>
    <row r="1591" spans="1:1" x14ac:dyDescent="0.2">
      <c r="A1591" s="48"/>
    </row>
    <row r="1592" spans="1:1" x14ac:dyDescent="0.2">
      <c r="A1592" s="48"/>
    </row>
    <row r="1593" spans="1:1" x14ac:dyDescent="0.2">
      <c r="A1593" s="48"/>
    </row>
    <row r="1594" spans="1:1" x14ac:dyDescent="0.2">
      <c r="A1594" s="48"/>
    </row>
    <row r="1595" spans="1:1" x14ac:dyDescent="0.2">
      <c r="A1595" s="48"/>
    </row>
    <row r="1596" spans="1:1" x14ac:dyDescent="0.2">
      <c r="A1596" s="48"/>
    </row>
    <row r="1597" spans="1:1" x14ac:dyDescent="0.2">
      <c r="A1597" s="48"/>
    </row>
    <row r="1598" spans="1:1" x14ac:dyDescent="0.2">
      <c r="A1598" s="48"/>
    </row>
    <row r="1599" spans="1:1" x14ac:dyDescent="0.2">
      <c r="A1599" s="48"/>
    </row>
    <row r="1600" spans="1:1" x14ac:dyDescent="0.2">
      <c r="A1600" s="48"/>
    </row>
    <row r="1601" spans="1:1" x14ac:dyDescent="0.2">
      <c r="A1601" s="48"/>
    </row>
    <row r="1602" spans="1:1" x14ac:dyDescent="0.2">
      <c r="A1602" s="48"/>
    </row>
    <row r="1603" spans="1:1" x14ac:dyDescent="0.2">
      <c r="A1603" s="48"/>
    </row>
    <row r="1604" spans="1:1" x14ac:dyDescent="0.2">
      <c r="A1604" s="48"/>
    </row>
    <row r="1605" spans="1:1" x14ac:dyDescent="0.2">
      <c r="A1605" s="48"/>
    </row>
    <row r="1606" spans="1:1" x14ac:dyDescent="0.2">
      <c r="A1606" s="48"/>
    </row>
    <row r="1607" spans="1:1" x14ac:dyDescent="0.2">
      <c r="A1607" s="48"/>
    </row>
    <row r="1608" spans="1:1" x14ac:dyDescent="0.2">
      <c r="A1608" s="48"/>
    </row>
    <row r="1609" spans="1:1" x14ac:dyDescent="0.2">
      <c r="A1609" s="48"/>
    </row>
    <row r="1610" spans="1:1" x14ac:dyDescent="0.2">
      <c r="A1610" s="48"/>
    </row>
    <row r="1611" spans="1:1" x14ac:dyDescent="0.2">
      <c r="A1611" s="48"/>
    </row>
    <row r="1612" spans="1:1" x14ac:dyDescent="0.2">
      <c r="A1612" s="48"/>
    </row>
    <row r="1613" spans="1:1" x14ac:dyDescent="0.2">
      <c r="A1613" s="48"/>
    </row>
    <row r="1614" spans="1:1" x14ac:dyDescent="0.2">
      <c r="A1614" s="48"/>
    </row>
    <row r="1615" spans="1:1" x14ac:dyDescent="0.2">
      <c r="A1615" s="48"/>
    </row>
    <row r="1616" spans="1:1" x14ac:dyDescent="0.2">
      <c r="A1616" s="48"/>
    </row>
    <row r="1617" spans="1:1" x14ac:dyDescent="0.2">
      <c r="A1617" s="48"/>
    </row>
    <row r="1618" spans="1:1" x14ac:dyDescent="0.2">
      <c r="A1618" s="48"/>
    </row>
    <row r="1619" spans="1:1" x14ac:dyDescent="0.2">
      <c r="A1619" s="48"/>
    </row>
    <row r="1620" spans="1:1" x14ac:dyDescent="0.2">
      <c r="A1620" s="48"/>
    </row>
    <row r="1621" spans="1:1" x14ac:dyDescent="0.2">
      <c r="A1621" s="48"/>
    </row>
    <row r="1622" spans="1:1" x14ac:dyDescent="0.2">
      <c r="A1622" s="48"/>
    </row>
    <row r="1623" spans="1:1" x14ac:dyDescent="0.2">
      <c r="A1623" s="48"/>
    </row>
    <row r="1624" spans="1:1" x14ac:dyDescent="0.2">
      <c r="A1624" s="48"/>
    </row>
    <row r="1625" spans="1:1" x14ac:dyDescent="0.2">
      <c r="A1625" s="48"/>
    </row>
    <row r="1626" spans="1:1" x14ac:dyDescent="0.2">
      <c r="A1626" s="48"/>
    </row>
    <row r="1627" spans="1:1" x14ac:dyDescent="0.2">
      <c r="A1627" s="48"/>
    </row>
    <row r="1628" spans="1:1" x14ac:dyDescent="0.2">
      <c r="A1628" s="48"/>
    </row>
    <row r="1629" spans="1:1" x14ac:dyDescent="0.2">
      <c r="A1629" s="48"/>
    </row>
    <row r="1630" spans="1:1" x14ac:dyDescent="0.2">
      <c r="A1630" s="48"/>
    </row>
    <row r="1631" spans="1:1" x14ac:dyDescent="0.2">
      <c r="A1631" s="48"/>
    </row>
    <row r="1632" spans="1:1" x14ac:dyDescent="0.2">
      <c r="A1632" s="48"/>
    </row>
    <row r="1633" spans="1:1" x14ac:dyDescent="0.2">
      <c r="A1633" s="48"/>
    </row>
    <row r="1634" spans="1:1" x14ac:dyDescent="0.2">
      <c r="A1634" s="48"/>
    </row>
    <row r="1635" spans="1:1" x14ac:dyDescent="0.2">
      <c r="A1635" s="48"/>
    </row>
    <row r="1636" spans="1:1" x14ac:dyDescent="0.2">
      <c r="A1636" s="48"/>
    </row>
    <row r="1637" spans="1:1" x14ac:dyDescent="0.2">
      <c r="A1637" s="48"/>
    </row>
    <row r="1638" spans="1:1" x14ac:dyDescent="0.2">
      <c r="A1638" s="48"/>
    </row>
    <row r="1639" spans="1:1" x14ac:dyDescent="0.2">
      <c r="A1639" s="48"/>
    </row>
    <row r="1640" spans="1:1" x14ac:dyDescent="0.2">
      <c r="A1640" s="48"/>
    </row>
    <row r="1641" spans="1:1" x14ac:dyDescent="0.2">
      <c r="A1641" s="48"/>
    </row>
    <row r="1642" spans="1:1" x14ac:dyDescent="0.2">
      <c r="A1642" s="48"/>
    </row>
    <row r="1643" spans="1:1" x14ac:dyDescent="0.2">
      <c r="A1643" s="48"/>
    </row>
    <row r="1644" spans="1:1" x14ac:dyDescent="0.2">
      <c r="A1644" s="48"/>
    </row>
    <row r="1645" spans="1:1" x14ac:dyDescent="0.2">
      <c r="A1645" s="48"/>
    </row>
    <row r="1646" spans="1:1" x14ac:dyDescent="0.2">
      <c r="A1646" s="48"/>
    </row>
    <row r="1647" spans="1:1" x14ac:dyDescent="0.2">
      <c r="A1647" s="48"/>
    </row>
    <row r="1648" spans="1:1" x14ac:dyDescent="0.2">
      <c r="A1648" s="48"/>
    </row>
    <row r="1649" spans="1:1" x14ac:dyDescent="0.2">
      <c r="A1649" s="48"/>
    </row>
    <row r="1650" spans="1:1" x14ac:dyDescent="0.2">
      <c r="A1650" s="48"/>
    </row>
    <row r="1651" spans="1:1" x14ac:dyDescent="0.2">
      <c r="A1651" s="48"/>
    </row>
    <row r="1652" spans="1:1" x14ac:dyDescent="0.2">
      <c r="A1652" s="48"/>
    </row>
    <row r="1653" spans="1:1" x14ac:dyDescent="0.2">
      <c r="A1653" s="48"/>
    </row>
    <row r="1654" spans="1:1" x14ac:dyDescent="0.2">
      <c r="A1654" s="48"/>
    </row>
    <row r="1655" spans="1:1" x14ac:dyDescent="0.2">
      <c r="A1655" s="48"/>
    </row>
    <row r="1656" spans="1:1" x14ac:dyDescent="0.2">
      <c r="A1656" s="48"/>
    </row>
    <row r="1657" spans="1:1" x14ac:dyDescent="0.2">
      <c r="A1657" s="48"/>
    </row>
    <row r="1658" spans="1:1" x14ac:dyDescent="0.2">
      <c r="A1658" s="48"/>
    </row>
    <row r="1659" spans="1:1" x14ac:dyDescent="0.2">
      <c r="A1659" s="48"/>
    </row>
    <row r="1660" spans="1:1" x14ac:dyDescent="0.2">
      <c r="A1660" s="48"/>
    </row>
    <row r="1661" spans="1:1" x14ac:dyDescent="0.2">
      <c r="A1661" s="48"/>
    </row>
    <row r="1662" spans="1:1" x14ac:dyDescent="0.2">
      <c r="A1662" s="48"/>
    </row>
    <row r="1663" spans="1:1" x14ac:dyDescent="0.2">
      <c r="A1663" s="48"/>
    </row>
    <row r="1664" spans="1:1" x14ac:dyDescent="0.2">
      <c r="A1664" s="48"/>
    </row>
    <row r="1665" spans="1:1" x14ac:dyDescent="0.2">
      <c r="A1665" s="48"/>
    </row>
    <row r="1666" spans="1:1" x14ac:dyDescent="0.2">
      <c r="A1666" s="48"/>
    </row>
    <row r="1667" spans="1:1" x14ac:dyDescent="0.2">
      <c r="A1667" s="48"/>
    </row>
    <row r="1668" spans="1:1" x14ac:dyDescent="0.2">
      <c r="A1668" s="48"/>
    </row>
    <row r="1669" spans="1:1" x14ac:dyDescent="0.2">
      <c r="A1669" s="48"/>
    </row>
    <row r="1670" spans="1:1" x14ac:dyDescent="0.2">
      <c r="A1670" s="48"/>
    </row>
    <row r="1671" spans="1:1" x14ac:dyDescent="0.2">
      <c r="A1671" s="48"/>
    </row>
    <row r="1672" spans="1:1" x14ac:dyDescent="0.2">
      <c r="A1672" s="48"/>
    </row>
    <row r="1673" spans="1:1" x14ac:dyDescent="0.2">
      <c r="A1673" s="48"/>
    </row>
    <row r="1674" spans="1:1" x14ac:dyDescent="0.2">
      <c r="A1674" s="48"/>
    </row>
    <row r="1675" spans="1:1" x14ac:dyDescent="0.2">
      <c r="A1675" s="48"/>
    </row>
    <row r="1676" spans="1:1" x14ac:dyDescent="0.2">
      <c r="A1676" s="48"/>
    </row>
    <row r="1677" spans="1:1" x14ac:dyDescent="0.2">
      <c r="A1677" s="48"/>
    </row>
    <row r="1678" spans="1:1" x14ac:dyDescent="0.2">
      <c r="A1678" s="48"/>
    </row>
    <row r="1679" spans="1:1" x14ac:dyDescent="0.2">
      <c r="A1679" s="48"/>
    </row>
    <row r="1680" spans="1:1" x14ac:dyDescent="0.2">
      <c r="A1680" s="48"/>
    </row>
    <row r="1681" spans="1:1" x14ac:dyDescent="0.2">
      <c r="A1681" s="48"/>
    </row>
    <row r="1682" spans="1:1" x14ac:dyDescent="0.2">
      <c r="A1682" s="48"/>
    </row>
    <row r="1683" spans="1:1" x14ac:dyDescent="0.2">
      <c r="A1683" s="48"/>
    </row>
    <row r="1684" spans="1:1" x14ac:dyDescent="0.2">
      <c r="A1684" s="48"/>
    </row>
    <row r="1685" spans="1:1" x14ac:dyDescent="0.2">
      <c r="A1685" s="48"/>
    </row>
    <row r="1686" spans="1:1" x14ac:dyDescent="0.2">
      <c r="A1686" s="48"/>
    </row>
    <row r="1687" spans="1:1" x14ac:dyDescent="0.2">
      <c r="A1687" s="48"/>
    </row>
    <row r="1688" spans="1:1" x14ac:dyDescent="0.2">
      <c r="A1688" s="48"/>
    </row>
    <row r="1689" spans="1:1" x14ac:dyDescent="0.2">
      <c r="A1689" s="48"/>
    </row>
    <row r="1690" spans="1:1" x14ac:dyDescent="0.2">
      <c r="A1690" s="48"/>
    </row>
    <row r="1691" spans="1:1" x14ac:dyDescent="0.2">
      <c r="A1691" s="48"/>
    </row>
    <row r="1692" spans="1:1" x14ac:dyDescent="0.2">
      <c r="A1692" s="48"/>
    </row>
    <row r="1693" spans="1:1" x14ac:dyDescent="0.2">
      <c r="A1693" s="48"/>
    </row>
    <row r="1694" spans="1:1" x14ac:dyDescent="0.2">
      <c r="A1694" s="48"/>
    </row>
    <row r="1695" spans="1:1" x14ac:dyDescent="0.2">
      <c r="A1695" s="48"/>
    </row>
    <row r="1696" spans="1:1" x14ac:dyDescent="0.2">
      <c r="A1696" s="48"/>
    </row>
    <row r="1697" spans="1:1" x14ac:dyDescent="0.2">
      <c r="A1697" s="48"/>
    </row>
    <row r="1698" spans="1:1" x14ac:dyDescent="0.2">
      <c r="A1698" s="48"/>
    </row>
    <row r="1699" spans="1:1" x14ac:dyDescent="0.2">
      <c r="A1699" s="48"/>
    </row>
    <row r="1700" spans="1:1" x14ac:dyDescent="0.2">
      <c r="A1700" s="48"/>
    </row>
    <row r="1701" spans="1:1" x14ac:dyDescent="0.2">
      <c r="A1701" s="48"/>
    </row>
    <row r="1702" spans="1:1" x14ac:dyDescent="0.2">
      <c r="A1702" s="48"/>
    </row>
    <row r="1703" spans="1:1" x14ac:dyDescent="0.2">
      <c r="A1703" s="48"/>
    </row>
    <row r="1704" spans="1:1" x14ac:dyDescent="0.2">
      <c r="A1704" s="48"/>
    </row>
    <row r="1705" spans="1:1" x14ac:dyDescent="0.2">
      <c r="A1705" s="48"/>
    </row>
    <row r="1706" spans="1:1" x14ac:dyDescent="0.2">
      <c r="A1706" s="48"/>
    </row>
    <row r="1707" spans="1:1" x14ac:dyDescent="0.2">
      <c r="A1707" s="48"/>
    </row>
    <row r="1708" spans="1:1" x14ac:dyDescent="0.2">
      <c r="A1708" s="48"/>
    </row>
    <row r="1709" spans="1:1" x14ac:dyDescent="0.2">
      <c r="A1709" s="48"/>
    </row>
    <row r="1710" spans="1:1" x14ac:dyDescent="0.2">
      <c r="A1710" s="48"/>
    </row>
    <row r="1711" spans="1:1" x14ac:dyDescent="0.2">
      <c r="A1711" s="48"/>
    </row>
    <row r="1712" spans="1:1" x14ac:dyDescent="0.2">
      <c r="A1712" s="48"/>
    </row>
    <row r="1713" spans="1:1" x14ac:dyDescent="0.2">
      <c r="A1713" s="48"/>
    </row>
    <row r="1714" spans="1:1" x14ac:dyDescent="0.2">
      <c r="A1714" s="48"/>
    </row>
    <row r="1715" spans="1:1" x14ac:dyDescent="0.2">
      <c r="A1715" s="48"/>
    </row>
    <row r="1716" spans="1:1" x14ac:dyDescent="0.2">
      <c r="A1716" s="48"/>
    </row>
    <row r="1717" spans="1:1" x14ac:dyDescent="0.2">
      <c r="A1717" s="48"/>
    </row>
    <row r="1718" spans="1:1" x14ac:dyDescent="0.2">
      <c r="A1718" s="48"/>
    </row>
    <row r="1719" spans="1:1" x14ac:dyDescent="0.2">
      <c r="A1719" s="48"/>
    </row>
    <row r="1720" spans="1:1" x14ac:dyDescent="0.2">
      <c r="A1720" s="48"/>
    </row>
    <row r="1721" spans="1:1" x14ac:dyDescent="0.2">
      <c r="A1721" s="48"/>
    </row>
    <row r="1722" spans="1:1" x14ac:dyDescent="0.2">
      <c r="A1722" s="48"/>
    </row>
    <row r="1723" spans="1:1" x14ac:dyDescent="0.2">
      <c r="A1723" s="48"/>
    </row>
    <row r="1724" spans="1:1" x14ac:dyDescent="0.2">
      <c r="A1724" s="48"/>
    </row>
    <row r="1725" spans="1:1" x14ac:dyDescent="0.2">
      <c r="A1725" s="48"/>
    </row>
    <row r="1726" spans="1:1" x14ac:dyDescent="0.2">
      <c r="A1726" s="48"/>
    </row>
    <row r="1727" spans="1:1" x14ac:dyDescent="0.2">
      <c r="A1727" s="48"/>
    </row>
    <row r="1728" spans="1:1" x14ac:dyDescent="0.2">
      <c r="A1728" s="48"/>
    </row>
    <row r="1729" spans="1:1" x14ac:dyDescent="0.2">
      <c r="A1729" s="48"/>
    </row>
    <row r="1730" spans="1:1" x14ac:dyDescent="0.2">
      <c r="A1730" s="48"/>
    </row>
    <row r="1731" spans="1:1" x14ac:dyDescent="0.2">
      <c r="A1731" s="48"/>
    </row>
    <row r="1732" spans="1:1" x14ac:dyDescent="0.2">
      <c r="A1732" s="48"/>
    </row>
    <row r="1733" spans="1:1" x14ac:dyDescent="0.2">
      <c r="A1733" s="48"/>
    </row>
    <row r="1734" spans="1:1" x14ac:dyDescent="0.2">
      <c r="A1734" s="48"/>
    </row>
    <row r="1735" spans="1:1" x14ac:dyDescent="0.2">
      <c r="A1735" s="48"/>
    </row>
    <row r="1736" spans="1:1" x14ac:dyDescent="0.2">
      <c r="A1736" s="48"/>
    </row>
    <row r="1737" spans="1:1" x14ac:dyDescent="0.2">
      <c r="A1737" s="48"/>
    </row>
    <row r="1738" spans="1:1" x14ac:dyDescent="0.2">
      <c r="A1738" s="48"/>
    </row>
    <row r="1739" spans="1:1" x14ac:dyDescent="0.2">
      <c r="A1739" s="48"/>
    </row>
    <row r="1740" spans="1:1" x14ac:dyDescent="0.2">
      <c r="A1740" s="48"/>
    </row>
    <row r="1741" spans="1:1" x14ac:dyDescent="0.2">
      <c r="A1741" s="48"/>
    </row>
    <row r="1742" spans="1:1" x14ac:dyDescent="0.2">
      <c r="A1742" s="48"/>
    </row>
    <row r="1743" spans="1:1" x14ac:dyDescent="0.2">
      <c r="A1743" s="48"/>
    </row>
    <row r="1744" spans="1:1" x14ac:dyDescent="0.2">
      <c r="A1744" s="48"/>
    </row>
    <row r="1745" spans="1:1" x14ac:dyDescent="0.2">
      <c r="A1745" s="48"/>
    </row>
    <row r="1746" spans="1:1" x14ac:dyDescent="0.2">
      <c r="A1746" s="48"/>
    </row>
    <row r="1747" spans="1:1" x14ac:dyDescent="0.2">
      <c r="A1747" s="48"/>
    </row>
    <row r="1748" spans="1:1" x14ac:dyDescent="0.2">
      <c r="A1748" s="48"/>
    </row>
    <row r="1749" spans="1:1" x14ac:dyDescent="0.2">
      <c r="A1749" s="48"/>
    </row>
    <row r="1750" spans="1:1" x14ac:dyDescent="0.2">
      <c r="A1750" s="48"/>
    </row>
    <row r="1751" spans="1:1" x14ac:dyDescent="0.2">
      <c r="A1751" s="48"/>
    </row>
    <row r="1752" spans="1:1" x14ac:dyDescent="0.2">
      <c r="A1752" s="48"/>
    </row>
    <row r="1753" spans="1:1" x14ac:dyDescent="0.2">
      <c r="A1753" s="48"/>
    </row>
    <row r="1754" spans="1:1" x14ac:dyDescent="0.2">
      <c r="A1754" s="48"/>
    </row>
    <row r="1755" spans="1:1" x14ac:dyDescent="0.2">
      <c r="A1755" s="48"/>
    </row>
    <row r="1756" spans="1:1" x14ac:dyDescent="0.2">
      <c r="A1756" s="48"/>
    </row>
    <row r="1757" spans="1:1" x14ac:dyDescent="0.2">
      <c r="A1757" s="48"/>
    </row>
    <row r="1758" spans="1:1" x14ac:dyDescent="0.2">
      <c r="A1758" s="48"/>
    </row>
    <row r="1759" spans="1:1" x14ac:dyDescent="0.2">
      <c r="A1759" s="48"/>
    </row>
    <row r="1760" spans="1:1" x14ac:dyDescent="0.2">
      <c r="A1760" s="48"/>
    </row>
    <row r="1761" spans="1:1" x14ac:dyDescent="0.2">
      <c r="A1761" s="48"/>
    </row>
    <row r="1762" spans="1:1" x14ac:dyDescent="0.2">
      <c r="A1762" s="48"/>
    </row>
    <row r="1763" spans="1:1" x14ac:dyDescent="0.2">
      <c r="A1763" s="48"/>
    </row>
    <row r="1764" spans="1:1" x14ac:dyDescent="0.2">
      <c r="A1764" s="48"/>
    </row>
    <row r="1765" spans="1:1" x14ac:dyDescent="0.2">
      <c r="A1765" s="48"/>
    </row>
    <row r="1766" spans="1:1" x14ac:dyDescent="0.2">
      <c r="A1766" s="48"/>
    </row>
    <row r="1767" spans="1:1" x14ac:dyDescent="0.2">
      <c r="A1767" s="48"/>
    </row>
    <row r="1768" spans="1:1" x14ac:dyDescent="0.2">
      <c r="A1768" s="48"/>
    </row>
    <row r="1769" spans="1:1" x14ac:dyDescent="0.2">
      <c r="A1769" s="48"/>
    </row>
    <row r="1770" spans="1:1" x14ac:dyDescent="0.2">
      <c r="A1770" s="48"/>
    </row>
    <row r="1771" spans="1:1" x14ac:dyDescent="0.2">
      <c r="A1771" s="48"/>
    </row>
    <row r="1772" spans="1:1" x14ac:dyDescent="0.2">
      <c r="A1772" s="48"/>
    </row>
    <row r="1773" spans="1:1" x14ac:dyDescent="0.2">
      <c r="A1773" s="48"/>
    </row>
    <row r="1774" spans="1:1" x14ac:dyDescent="0.2">
      <c r="A1774" s="48"/>
    </row>
    <row r="1775" spans="1:1" x14ac:dyDescent="0.2">
      <c r="A1775" s="48"/>
    </row>
    <row r="1776" spans="1:1" x14ac:dyDescent="0.2">
      <c r="A1776" s="48"/>
    </row>
    <row r="1777" spans="1:1" x14ac:dyDescent="0.2">
      <c r="A1777" s="48"/>
    </row>
    <row r="1778" spans="1:1" x14ac:dyDescent="0.2">
      <c r="A1778" s="48"/>
    </row>
    <row r="1779" spans="1:1" x14ac:dyDescent="0.2">
      <c r="A1779" s="48"/>
    </row>
    <row r="1780" spans="1:1" x14ac:dyDescent="0.2">
      <c r="A1780" s="48"/>
    </row>
    <row r="1781" spans="1:1" x14ac:dyDescent="0.2">
      <c r="A1781" s="48"/>
    </row>
    <row r="1782" spans="1:1" x14ac:dyDescent="0.2">
      <c r="A1782" s="48"/>
    </row>
    <row r="1783" spans="1:1" x14ac:dyDescent="0.2">
      <c r="A1783" s="48"/>
    </row>
    <row r="1784" spans="1:1" x14ac:dyDescent="0.2">
      <c r="A1784" s="48"/>
    </row>
    <row r="1785" spans="1:1" x14ac:dyDescent="0.2">
      <c r="A1785" s="48"/>
    </row>
    <row r="1786" spans="1:1" x14ac:dyDescent="0.2">
      <c r="A1786" s="48"/>
    </row>
    <row r="1787" spans="1:1" x14ac:dyDescent="0.2">
      <c r="A1787" s="48"/>
    </row>
    <row r="1788" spans="1:1" x14ac:dyDescent="0.2">
      <c r="A1788" s="48"/>
    </row>
    <row r="1789" spans="1:1" x14ac:dyDescent="0.2">
      <c r="A1789" s="48"/>
    </row>
    <row r="1790" spans="1:1" x14ac:dyDescent="0.2">
      <c r="A1790" s="48"/>
    </row>
    <row r="1791" spans="1:1" x14ac:dyDescent="0.2">
      <c r="A1791" s="48"/>
    </row>
    <row r="1792" spans="1:1" x14ac:dyDescent="0.2">
      <c r="A1792" s="48"/>
    </row>
    <row r="1793" spans="1:1" x14ac:dyDescent="0.2">
      <c r="A1793" s="48"/>
    </row>
    <row r="1794" spans="1:1" x14ac:dyDescent="0.2">
      <c r="A1794" s="48"/>
    </row>
    <row r="1795" spans="1:1" x14ac:dyDescent="0.2">
      <c r="A1795" s="48"/>
    </row>
    <row r="1796" spans="1:1" x14ac:dyDescent="0.2">
      <c r="A1796" s="48"/>
    </row>
    <row r="1797" spans="1:1" x14ac:dyDescent="0.2">
      <c r="A1797" s="48"/>
    </row>
    <row r="1798" spans="1:1" x14ac:dyDescent="0.2">
      <c r="A1798" s="48"/>
    </row>
    <row r="1799" spans="1:1" x14ac:dyDescent="0.2">
      <c r="A1799" s="48"/>
    </row>
    <row r="1800" spans="1:1" x14ac:dyDescent="0.2">
      <c r="A1800" s="48"/>
    </row>
    <row r="1801" spans="1:1" x14ac:dyDescent="0.2">
      <c r="A1801" s="48"/>
    </row>
    <row r="1802" spans="1:1" x14ac:dyDescent="0.2">
      <c r="A1802" s="48"/>
    </row>
    <row r="1803" spans="1:1" x14ac:dyDescent="0.2">
      <c r="A1803" s="48"/>
    </row>
    <row r="1804" spans="1:1" x14ac:dyDescent="0.2">
      <c r="A1804" s="48"/>
    </row>
    <row r="1805" spans="1:1" x14ac:dyDescent="0.2">
      <c r="A1805" s="48"/>
    </row>
    <row r="1806" spans="1:1" x14ac:dyDescent="0.2">
      <c r="A1806" s="48"/>
    </row>
    <row r="1807" spans="1:1" x14ac:dyDescent="0.2">
      <c r="A1807" s="48"/>
    </row>
    <row r="1808" spans="1:1" x14ac:dyDescent="0.2">
      <c r="A1808" s="48"/>
    </row>
    <row r="1809" spans="1:1" x14ac:dyDescent="0.2">
      <c r="A1809" s="48"/>
    </row>
    <row r="1810" spans="1:1" x14ac:dyDescent="0.2">
      <c r="A1810" s="48"/>
    </row>
    <row r="1811" spans="1:1" x14ac:dyDescent="0.2">
      <c r="A1811" s="48"/>
    </row>
    <row r="1812" spans="1:1" x14ac:dyDescent="0.2">
      <c r="A1812" s="48"/>
    </row>
    <row r="1813" spans="1:1" x14ac:dyDescent="0.2">
      <c r="A1813" s="48"/>
    </row>
    <row r="1814" spans="1:1" x14ac:dyDescent="0.2">
      <c r="A1814" s="48"/>
    </row>
    <row r="1815" spans="1:1" x14ac:dyDescent="0.2">
      <c r="A1815" s="48"/>
    </row>
    <row r="1816" spans="1:1" x14ac:dyDescent="0.2">
      <c r="A1816" s="48"/>
    </row>
    <row r="1817" spans="1:1" x14ac:dyDescent="0.2">
      <c r="A1817" s="48"/>
    </row>
    <row r="1818" spans="1:1" x14ac:dyDescent="0.2">
      <c r="A1818" s="48"/>
    </row>
    <row r="1819" spans="1:1" x14ac:dyDescent="0.2">
      <c r="A1819" s="48"/>
    </row>
    <row r="1820" spans="1:1" x14ac:dyDescent="0.2">
      <c r="A1820" s="48"/>
    </row>
    <row r="1821" spans="1:1" x14ac:dyDescent="0.2">
      <c r="A1821" s="48"/>
    </row>
    <row r="1822" spans="1:1" x14ac:dyDescent="0.2">
      <c r="A1822" s="48"/>
    </row>
    <row r="1823" spans="1:1" x14ac:dyDescent="0.2">
      <c r="A1823" s="48"/>
    </row>
    <row r="1824" spans="1:1" x14ac:dyDescent="0.2">
      <c r="A1824" s="48"/>
    </row>
    <row r="1825" spans="1:1" x14ac:dyDescent="0.2">
      <c r="A1825" s="48"/>
    </row>
    <row r="1826" spans="1:1" x14ac:dyDescent="0.2">
      <c r="A1826" s="48"/>
    </row>
    <row r="1827" spans="1:1" x14ac:dyDescent="0.2">
      <c r="A1827" s="48"/>
    </row>
    <row r="1828" spans="1:1" x14ac:dyDescent="0.2">
      <c r="A1828" s="48"/>
    </row>
    <row r="1829" spans="1:1" x14ac:dyDescent="0.2">
      <c r="A1829" s="48"/>
    </row>
    <row r="1830" spans="1:1" x14ac:dyDescent="0.2">
      <c r="A1830" s="48"/>
    </row>
    <row r="1831" spans="1:1" x14ac:dyDescent="0.2">
      <c r="A1831" s="48"/>
    </row>
    <row r="1832" spans="1:1" x14ac:dyDescent="0.2">
      <c r="A1832" s="48"/>
    </row>
    <row r="1833" spans="1:1" x14ac:dyDescent="0.2">
      <c r="A1833" s="48"/>
    </row>
    <row r="1834" spans="1:1" x14ac:dyDescent="0.2">
      <c r="A1834" s="48"/>
    </row>
    <row r="1835" spans="1:1" x14ac:dyDescent="0.2">
      <c r="A1835" s="48"/>
    </row>
    <row r="1836" spans="1:1" x14ac:dyDescent="0.2">
      <c r="A1836" s="48"/>
    </row>
    <row r="1837" spans="1:1" x14ac:dyDescent="0.2">
      <c r="A1837" s="48"/>
    </row>
    <row r="1838" spans="1:1" x14ac:dyDescent="0.2">
      <c r="A1838" s="48"/>
    </row>
    <row r="1839" spans="1:1" x14ac:dyDescent="0.2">
      <c r="A1839" s="48"/>
    </row>
    <row r="1840" spans="1:1" x14ac:dyDescent="0.2">
      <c r="A1840" s="48"/>
    </row>
    <row r="1841" spans="1:1" x14ac:dyDescent="0.2">
      <c r="A1841" s="48"/>
    </row>
    <row r="1842" spans="1:1" x14ac:dyDescent="0.2">
      <c r="A1842" s="48"/>
    </row>
    <row r="1843" spans="1:1" x14ac:dyDescent="0.2">
      <c r="A1843" s="48"/>
    </row>
    <row r="1844" spans="1:1" x14ac:dyDescent="0.2">
      <c r="A1844" s="48"/>
    </row>
    <row r="1845" spans="1:1" x14ac:dyDescent="0.2">
      <c r="A1845" s="48"/>
    </row>
    <row r="1846" spans="1:1" x14ac:dyDescent="0.2">
      <c r="A1846" s="48"/>
    </row>
    <row r="1847" spans="1:1" x14ac:dyDescent="0.2">
      <c r="A1847" s="48"/>
    </row>
    <row r="1848" spans="1:1" x14ac:dyDescent="0.2">
      <c r="A1848" s="48"/>
    </row>
    <row r="1849" spans="1:1" x14ac:dyDescent="0.2">
      <c r="A1849" s="48"/>
    </row>
    <row r="1850" spans="1:1" x14ac:dyDescent="0.2">
      <c r="A1850" s="48"/>
    </row>
    <row r="1851" spans="1:1" x14ac:dyDescent="0.2">
      <c r="A1851" s="48"/>
    </row>
    <row r="1852" spans="1:1" x14ac:dyDescent="0.2">
      <c r="A1852" s="48"/>
    </row>
    <row r="1853" spans="1:1" x14ac:dyDescent="0.2">
      <c r="A1853" s="48"/>
    </row>
    <row r="1854" spans="1:1" x14ac:dyDescent="0.2">
      <c r="A1854" s="48"/>
    </row>
    <row r="1855" spans="1:1" x14ac:dyDescent="0.2">
      <c r="A1855" s="48"/>
    </row>
    <row r="1856" spans="1:1" x14ac:dyDescent="0.2">
      <c r="A1856" s="48"/>
    </row>
    <row r="1857" spans="1:1" x14ac:dyDescent="0.2">
      <c r="A1857" s="48"/>
    </row>
    <row r="1858" spans="1:1" x14ac:dyDescent="0.2">
      <c r="A1858" s="48"/>
    </row>
    <row r="1859" spans="1:1" x14ac:dyDescent="0.2">
      <c r="A1859" s="48"/>
    </row>
    <row r="1860" spans="1:1" x14ac:dyDescent="0.2">
      <c r="A1860" s="48"/>
    </row>
    <row r="1861" spans="1:1" x14ac:dyDescent="0.2">
      <c r="A1861" s="48"/>
    </row>
    <row r="1862" spans="1:1" x14ac:dyDescent="0.2">
      <c r="A1862" s="48"/>
    </row>
    <row r="1863" spans="1:1" x14ac:dyDescent="0.2">
      <c r="A1863" s="48"/>
    </row>
    <row r="1864" spans="1:1" x14ac:dyDescent="0.2">
      <c r="A1864" s="48"/>
    </row>
    <row r="1865" spans="1:1" x14ac:dyDescent="0.2">
      <c r="A1865" s="48"/>
    </row>
    <row r="1866" spans="1:1" x14ac:dyDescent="0.2">
      <c r="A1866" s="48"/>
    </row>
    <row r="1867" spans="1:1" x14ac:dyDescent="0.2">
      <c r="A1867" s="48"/>
    </row>
    <row r="1868" spans="1:1" x14ac:dyDescent="0.2">
      <c r="A1868" s="48"/>
    </row>
    <row r="1869" spans="1:1" x14ac:dyDescent="0.2">
      <c r="A1869" s="48"/>
    </row>
    <row r="1870" spans="1:1" x14ac:dyDescent="0.2">
      <c r="A1870" s="48"/>
    </row>
    <row r="1871" spans="1:1" x14ac:dyDescent="0.2">
      <c r="A1871" s="48"/>
    </row>
    <row r="1872" spans="1:1" x14ac:dyDescent="0.2">
      <c r="A1872" s="48"/>
    </row>
    <row r="1873" spans="1:1" x14ac:dyDescent="0.2">
      <c r="A1873" s="48"/>
    </row>
    <row r="1874" spans="1:1" x14ac:dyDescent="0.2">
      <c r="A1874" s="48"/>
    </row>
    <row r="1875" spans="1:1" x14ac:dyDescent="0.2">
      <c r="A1875" s="48"/>
    </row>
    <row r="1876" spans="1:1" x14ac:dyDescent="0.2">
      <c r="A1876" s="48"/>
    </row>
    <row r="1877" spans="1:1" x14ac:dyDescent="0.2">
      <c r="A1877" s="48"/>
    </row>
    <row r="1878" spans="1:1" x14ac:dyDescent="0.2">
      <c r="A1878" s="48"/>
    </row>
    <row r="1879" spans="1:1" x14ac:dyDescent="0.2">
      <c r="A1879" s="48"/>
    </row>
    <row r="1880" spans="1:1" x14ac:dyDescent="0.2">
      <c r="A1880" s="48"/>
    </row>
    <row r="1881" spans="1:1" x14ac:dyDescent="0.2">
      <c r="A1881" s="48"/>
    </row>
    <row r="1882" spans="1:1" x14ac:dyDescent="0.2">
      <c r="A1882" s="48"/>
    </row>
    <row r="1883" spans="1:1" x14ac:dyDescent="0.2">
      <c r="A1883" s="48"/>
    </row>
    <row r="1884" spans="1:1" x14ac:dyDescent="0.2">
      <c r="A1884" s="48"/>
    </row>
    <row r="1885" spans="1:1" x14ac:dyDescent="0.2">
      <c r="A1885" s="48"/>
    </row>
    <row r="1886" spans="1:1" x14ac:dyDescent="0.2">
      <c r="A1886" s="48"/>
    </row>
    <row r="1887" spans="1:1" x14ac:dyDescent="0.2">
      <c r="A1887" s="48"/>
    </row>
    <row r="1888" spans="1:1" x14ac:dyDescent="0.2">
      <c r="A1888" s="48"/>
    </row>
    <row r="1889" spans="1:1" x14ac:dyDescent="0.2">
      <c r="A1889" s="48"/>
    </row>
    <row r="1890" spans="1:1" x14ac:dyDescent="0.2">
      <c r="A1890" s="48"/>
    </row>
    <row r="1891" spans="1:1" x14ac:dyDescent="0.2">
      <c r="A1891" s="48"/>
    </row>
    <row r="1892" spans="1:1" x14ac:dyDescent="0.2">
      <c r="A1892" s="48"/>
    </row>
    <row r="1893" spans="1:1" x14ac:dyDescent="0.2">
      <c r="A1893" s="48"/>
    </row>
    <row r="1894" spans="1:1" x14ac:dyDescent="0.2">
      <c r="A1894" s="48"/>
    </row>
    <row r="1895" spans="1:1" x14ac:dyDescent="0.2">
      <c r="A1895" s="48"/>
    </row>
    <row r="1896" spans="1:1" x14ac:dyDescent="0.2">
      <c r="A1896" s="48"/>
    </row>
    <row r="1897" spans="1:1" x14ac:dyDescent="0.2">
      <c r="A1897" s="48"/>
    </row>
    <row r="1898" spans="1:1" x14ac:dyDescent="0.2">
      <c r="A1898" s="48"/>
    </row>
    <row r="1899" spans="1:1" x14ac:dyDescent="0.2">
      <c r="A1899" s="48"/>
    </row>
    <row r="1900" spans="1:1" x14ac:dyDescent="0.2">
      <c r="A1900" s="48"/>
    </row>
    <row r="1901" spans="1:1" x14ac:dyDescent="0.2">
      <c r="A1901" s="48"/>
    </row>
    <row r="1902" spans="1:1" x14ac:dyDescent="0.2">
      <c r="A1902" s="48"/>
    </row>
    <row r="1903" spans="1:1" x14ac:dyDescent="0.2">
      <c r="A1903" s="48"/>
    </row>
    <row r="1904" spans="1:1" x14ac:dyDescent="0.2">
      <c r="A1904" s="48"/>
    </row>
    <row r="1905" spans="1:1" x14ac:dyDescent="0.2">
      <c r="A1905" s="48"/>
    </row>
    <row r="1906" spans="1:1" x14ac:dyDescent="0.2">
      <c r="A1906" s="48"/>
    </row>
    <row r="1907" spans="1:1" x14ac:dyDescent="0.2">
      <c r="A1907" s="48"/>
    </row>
    <row r="1908" spans="1:1" x14ac:dyDescent="0.2">
      <c r="A1908" s="48"/>
    </row>
    <row r="1909" spans="1:1" x14ac:dyDescent="0.2">
      <c r="A1909" s="48"/>
    </row>
    <row r="1910" spans="1:1" x14ac:dyDescent="0.2">
      <c r="A1910" s="48"/>
    </row>
    <row r="1911" spans="1:1" x14ac:dyDescent="0.2">
      <c r="A1911" s="48"/>
    </row>
    <row r="1912" spans="1:1" x14ac:dyDescent="0.2">
      <c r="A1912" s="48"/>
    </row>
    <row r="1913" spans="1:1" x14ac:dyDescent="0.2">
      <c r="A1913" s="48"/>
    </row>
    <row r="1914" spans="1:1" x14ac:dyDescent="0.2">
      <c r="A1914" s="48"/>
    </row>
    <row r="1915" spans="1:1" x14ac:dyDescent="0.2">
      <c r="A1915" s="48"/>
    </row>
    <row r="1916" spans="1:1" x14ac:dyDescent="0.2">
      <c r="A1916" s="48"/>
    </row>
    <row r="1917" spans="1:1" x14ac:dyDescent="0.2">
      <c r="A1917" s="48"/>
    </row>
    <row r="1918" spans="1:1" x14ac:dyDescent="0.2">
      <c r="A1918" s="48"/>
    </row>
    <row r="1919" spans="1:1" x14ac:dyDescent="0.2">
      <c r="A1919" s="48"/>
    </row>
    <row r="1920" spans="1:1" x14ac:dyDescent="0.2">
      <c r="A1920" s="48"/>
    </row>
    <row r="1921" spans="1:1" x14ac:dyDescent="0.2">
      <c r="A1921" s="48"/>
    </row>
    <row r="1922" spans="1:1" x14ac:dyDescent="0.2">
      <c r="A1922" s="48"/>
    </row>
    <row r="1923" spans="1:1" x14ac:dyDescent="0.2">
      <c r="A1923" s="48"/>
    </row>
    <row r="1924" spans="1:1" x14ac:dyDescent="0.2">
      <c r="A1924" s="48"/>
    </row>
    <row r="1925" spans="1:1" x14ac:dyDescent="0.2">
      <c r="A1925" s="48"/>
    </row>
    <row r="1926" spans="1:1" x14ac:dyDescent="0.2">
      <c r="A1926" s="48"/>
    </row>
    <row r="1927" spans="1:1" x14ac:dyDescent="0.2">
      <c r="A1927" s="48"/>
    </row>
    <row r="1928" spans="1:1" x14ac:dyDescent="0.2">
      <c r="A1928" s="48"/>
    </row>
    <row r="1929" spans="1:1" x14ac:dyDescent="0.2">
      <c r="A1929" s="48"/>
    </row>
    <row r="1930" spans="1:1" x14ac:dyDescent="0.2">
      <c r="A1930" s="48"/>
    </row>
    <row r="1931" spans="1:1" x14ac:dyDescent="0.2">
      <c r="A1931" s="48"/>
    </row>
    <row r="1932" spans="1:1" x14ac:dyDescent="0.2">
      <c r="A1932" s="48"/>
    </row>
    <row r="1933" spans="1:1" x14ac:dyDescent="0.2">
      <c r="A1933" s="48"/>
    </row>
    <row r="1934" spans="1:1" x14ac:dyDescent="0.2">
      <c r="A1934" s="48"/>
    </row>
    <row r="1935" spans="1:1" x14ac:dyDescent="0.2">
      <c r="A1935" s="48"/>
    </row>
    <row r="1936" spans="1:1" x14ac:dyDescent="0.2">
      <c r="A1936" s="48"/>
    </row>
    <row r="1937" spans="1:1" x14ac:dyDescent="0.2">
      <c r="A1937" s="48"/>
    </row>
    <row r="1938" spans="1:1" x14ac:dyDescent="0.2">
      <c r="A1938" s="48"/>
    </row>
    <row r="1939" spans="1:1" x14ac:dyDescent="0.2">
      <c r="A1939" s="48"/>
    </row>
    <row r="1940" spans="1:1" x14ac:dyDescent="0.2">
      <c r="A1940" s="48"/>
    </row>
    <row r="1941" spans="1:1" x14ac:dyDescent="0.2">
      <c r="A1941" s="48"/>
    </row>
    <row r="1942" spans="1:1" x14ac:dyDescent="0.2">
      <c r="A1942" s="48"/>
    </row>
    <row r="1943" spans="1:1" x14ac:dyDescent="0.2">
      <c r="A1943" s="48"/>
    </row>
    <row r="1944" spans="1:1" x14ac:dyDescent="0.2">
      <c r="A1944" s="48"/>
    </row>
    <row r="1945" spans="1:1" x14ac:dyDescent="0.2">
      <c r="A1945" s="48"/>
    </row>
    <row r="1946" spans="1:1" x14ac:dyDescent="0.2">
      <c r="A1946" s="48"/>
    </row>
    <row r="1947" spans="1:1" x14ac:dyDescent="0.2">
      <c r="A1947" s="48"/>
    </row>
    <row r="1948" spans="1:1" x14ac:dyDescent="0.2">
      <c r="A1948" s="48"/>
    </row>
    <row r="1949" spans="1:1" x14ac:dyDescent="0.2">
      <c r="A1949" s="48"/>
    </row>
    <row r="1950" spans="1:1" x14ac:dyDescent="0.2">
      <c r="A1950" s="48"/>
    </row>
    <row r="1951" spans="1:1" x14ac:dyDescent="0.2">
      <c r="A1951" s="48"/>
    </row>
    <row r="1952" spans="1:1" x14ac:dyDescent="0.2">
      <c r="A1952" s="48"/>
    </row>
    <row r="1953" spans="1:1" x14ac:dyDescent="0.2">
      <c r="A1953" s="48"/>
    </row>
    <row r="1954" spans="1:1" x14ac:dyDescent="0.2">
      <c r="A1954" s="48"/>
    </row>
    <row r="1955" spans="1:1" x14ac:dyDescent="0.2">
      <c r="A1955" s="48"/>
    </row>
    <row r="1956" spans="1:1" x14ac:dyDescent="0.2">
      <c r="A1956" s="48"/>
    </row>
    <row r="1957" spans="1:1" x14ac:dyDescent="0.2">
      <c r="A1957" s="48"/>
    </row>
    <row r="1958" spans="1:1" x14ac:dyDescent="0.2">
      <c r="A1958" s="48"/>
    </row>
    <row r="1959" spans="1:1" x14ac:dyDescent="0.2">
      <c r="A1959" s="48"/>
    </row>
    <row r="1960" spans="1:1" x14ac:dyDescent="0.2">
      <c r="A1960" s="48"/>
    </row>
    <row r="1961" spans="1:1" x14ac:dyDescent="0.2">
      <c r="A1961" s="48"/>
    </row>
    <row r="1962" spans="1:1" x14ac:dyDescent="0.2">
      <c r="A1962" s="48"/>
    </row>
    <row r="1963" spans="1:1" x14ac:dyDescent="0.2">
      <c r="A1963" s="48"/>
    </row>
    <row r="1964" spans="1:1" x14ac:dyDescent="0.2">
      <c r="A1964" s="48"/>
    </row>
    <row r="1965" spans="1:1" x14ac:dyDescent="0.2">
      <c r="A1965" s="48"/>
    </row>
    <row r="1966" spans="1:1" x14ac:dyDescent="0.2">
      <c r="A1966" s="48"/>
    </row>
    <row r="1967" spans="1:1" x14ac:dyDescent="0.2">
      <c r="A1967" s="48"/>
    </row>
    <row r="1968" spans="1:1" x14ac:dyDescent="0.2">
      <c r="A1968" s="48"/>
    </row>
    <row r="1969" spans="1:1" x14ac:dyDescent="0.2">
      <c r="A1969" s="48"/>
    </row>
    <row r="1970" spans="1:1" x14ac:dyDescent="0.2">
      <c r="A1970" s="48"/>
    </row>
    <row r="1971" spans="1:1" x14ac:dyDescent="0.2">
      <c r="A1971" s="48"/>
    </row>
    <row r="1972" spans="1:1" x14ac:dyDescent="0.2">
      <c r="A1972" s="48"/>
    </row>
    <row r="1973" spans="1:1" x14ac:dyDescent="0.2">
      <c r="A1973" s="48"/>
    </row>
    <row r="1974" spans="1:1" x14ac:dyDescent="0.2">
      <c r="A1974" s="48"/>
    </row>
    <row r="1975" spans="1:1" x14ac:dyDescent="0.2">
      <c r="A1975" s="48"/>
    </row>
    <row r="1976" spans="1:1" x14ac:dyDescent="0.2">
      <c r="A1976" s="48"/>
    </row>
    <row r="1977" spans="1:1" x14ac:dyDescent="0.2">
      <c r="A1977" s="48"/>
    </row>
    <row r="1978" spans="1:1" x14ac:dyDescent="0.2">
      <c r="A1978" s="48"/>
    </row>
    <row r="1979" spans="1:1" x14ac:dyDescent="0.2">
      <c r="A1979" s="48"/>
    </row>
    <row r="1980" spans="1:1" x14ac:dyDescent="0.2">
      <c r="A1980" s="48"/>
    </row>
    <row r="1981" spans="1:1" x14ac:dyDescent="0.2">
      <c r="A1981" s="48"/>
    </row>
    <row r="1982" spans="1:1" x14ac:dyDescent="0.2">
      <c r="A1982" s="48"/>
    </row>
    <row r="1983" spans="1:1" x14ac:dyDescent="0.2">
      <c r="A1983" s="48"/>
    </row>
    <row r="1984" spans="1:1" x14ac:dyDescent="0.2">
      <c r="A1984" s="48"/>
    </row>
    <row r="1985" spans="1:1" x14ac:dyDescent="0.2">
      <c r="A1985" s="48"/>
    </row>
    <row r="1986" spans="1:1" x14ac:dyDescent="0.2">
      <c r="A1986" s="48"/>
    </row>
    <row r="1987" spans="1:1" x14ac:dyDescent="0.2">
      <c r="A1987" s="48"/>
    </row>
    <row r="1988" spans="1:1" x14ac:dyDescent="0.2">
      <c r="A1988" s="48"/>
    </row>
    <row r="1989" spans="1:1" x14ac:dyDescent="0.2">
      <c r="A1989" s="48"/>
    </row>
    <row r="1990" spans="1:1" x14ac:dyDescent="0.2">
      <c r="A1990" s="48"/>
    </row>
    <row r="1991" spans="1:1" x14ac:dyDescent="0.2">
      <c r="A1991" s="48"/>
    </row>
    <row r="1992" spans="1:1" x14ac:dyDescent="0.2">
      <c r="A1992" s="48"/>
    </row>
    <row r="1993" spans="1:1" x14ac:dyDescent="0.2">
      <c r="A1993" s="48"/>
    </row>
    <row r="1994" spans="1:1" x14ac:dyDescent="0.2">
      <c r="A1994" s="48"/>
    </row>
    <row r="1995" spans="1:1" x14ac:dyDescent="0.2">
      <c r="A1995" s="48"/>
    </row>
    <row r="1996" spans="1:1" x14ac:dyDescent="0.2">
      <c r="A1996" s="48"/>
    </row>
    <row r="1997" spans="1:1" x14ac:dyDescent="0.2">
      <c r="A1997" s="48"/>
    </row>
    <row r="1998" spans="1:1" x14ac:dyDescent="0.2">
      <c r="A1998" s="48"/>
    </row>
    <row r="1999" spans="1:1" x14ac:dyDescent="0.2">
      <c r="A1999" s="48"/>
    </row>
    <row r="2000" spans="1:1" x14ac:dyDescent="0.2">
      <c r="A2000" s="48"/>
    </row>
    <row r="2001" spans="1:1" x14ac:dyDescent="0.2">
      <c r="A2001" s="48"/>
    </row>
    <row r="2002" spans="1:1" x14ac:dyDescent="0.2">
      <c r="A2002" s="48"/>
    </row>
    <row r="2003" spans="1:1" x14ac:dyDescent="0.2">
      <c r="A2003" s="48"/>
    </row>
    <row r="2004" spans="1:1" x14ac:dyDescent="0.2">
      <c r="A2004" s="48"/>
    </row>
    <row r="2005" spans="1:1" x14ac:dyDescent="0.2">
      <c r="A2005" s="48"/>
    </row>
    <row r="2006" spans="1:1" x14ac:dyDescent="0.2">
      <c r="A2006" s="48"/>
    </row>
    <row r="2007" spans="1:1" x14ac:dyDescent="0.2">
      <c r="A2007" s="48"/>
    </row>
    <row r="2008" spans="1:1" x14ac:dyDescent="0.2">
      <c r="A2008" s="48"/>
    </row>
    <row r="2009" spans="1:1" x14ac:dyDescent="0.2">
      <c r="A2009" s="48"/>
    </row>
    <row r="2010" spans="1:1" x14ac:dyDescent="0.2">
      <c r="A2010" s="48"/>
    </row>
    <row r="2011" spans="1:1" x14ac:dyDescent="0.2">
      <c r="A2011" s="48"/>
    </row>
    <row r="2012" spans="1:1" x14ac:dyDescent="0.2">
      <c r="A2012" s="48"/>
    </row>
    <row r="2013" spans="1:1" x14ac:dyDescent="0.2">
      <c r="A2013" s="48"/>
    </row>
    <row r="2014" spans="1:1" x14ac:dyDescent="0.2">
      <c r="A2014" s="48"/>
    </row>
    <row r="2015" spans="1:1" x14ac:dyDescent="0.2">
      <c r="A2015" s="48"/>
    </row>
    <row r="2016" spans="1:1" x14ac:dyDescent="0.2">
      <c r="A2016" s="48"/>
    </row>
    <row r="2017" spans="1:1" x14ac:dyDescent="0.2">
      <c r="A2017" s="48"/>
    </row>
    <row r="2018" spans="1:1" x14ac:dyDescent="0.2">
      <c r="A2018" s="48"/>
    </row>
    <row r="2019" spans="1:1" x14ac:dyDescent="0.2">
      <c r="A2019" s="48"/>
    </row>
    <row r="2020" spans="1:1" x14ac:dyDescent="0.2">
      <c r="A2020" s="48"/>
    </row>
    <row r="2021" spans="1:1" x14ac:dyDescent="0.2">
      <c r="A2021" s="48"/>
    </row>
    <row r="2022" spans="1:1" x14ac:dyDescent="0.2">
      <c r="A2022" s="48"/>
    </row>
    <row r="2023" spans="1:1" x14ac:dyDescent="0.2">
      <c r="A2023" s="48"/>
    </row>
    <row r="2024" spans="1:1" x14ac:dyDescent="0.2">
      <c r="A2024" s="48"/>
    </row>
    <row r="2025" spans="1:1" x14ac:dyDescent="0.2">
      <c r="A2025" s="48"/>
    </row>
    <row r="2026" spans="1:1" x14ac:dyDescent="0.2">
      <c r="A2026" s="48"/>
    </row>
    <row r="2027" spans="1:1" x14ac:dyDescent="0.2">
      <c r="A2027" s="48"/>
    </row>
    <row r="2028" spans="1:1" x14ac:dyDescent="0.2">
      <c r="A2028" s="48"/>
    </row>
    <row r="2029" spans="1:1" x14ac:dyDescent="0.2">
      <c r="A2029" s="48"/>
    </row>
    <row r="2030" spans="1:1" x14ac:dyDescent="0.2">
      <c r="A2030" s="48"/>
    </row>
    <row r="2031" spans="1:1" x14ac:dyDescent="0.2">
      <c r="A2031" s="48"/>
    </row>
    <row r="2032" spans="1:1" x14ac:dyDescent="0.2">
      <c r="A2032" s="48"/>
    </row>
    <row r="2033" spans="1:1" x14ac:dyDescent="0.2">
      <c r="A2033" s="48"/>
    </row>
    <row r="2034" spans="1:1" x14ac:dyDescent="0.2">
      <c r="A2034" s="48"/>
    </row>
    <row r="2035" spans="1:1" x14ac:dyDescent="0.2">
      <c r="A2035" s="48"/>
    </row>
    <row r="2036" spans="1:1" x14ac:dyDescent="0.2">
      <c r="A2036" s="48"/>
    </row>
    <row r="2037" spans="1:1" x14ac:dyDescent="0.2">
      <c r="A2037" s="48"/>
    </row>
    <row r="2038" spans="1:1" x14ac:dyDescent="0.2">
      <c r="A2038" s="48"/>
    </row>
    <row r="2039" spans="1:1" x14ac:dyDescent="0.2">
      <c r="A2039" s="48"/>
    </row>
    <row r="2040" spans="1:1" x14ac:dyDescent="0.2">
      <c r="A2040" s="48"/>
    </row>
    <row r="2041" spans="1:1" x14ac:dyDescent="0.2">
      <c r="A2041" s="48"/>
    </row>
    <row r="2042" spans="1:1" x14ac:dyDescent="0.2">
      <c r="A2042" s="48"/>
    </row>
    <row r="2043" spans="1:1" x14ac:dyDescent="0.2">
      <c r="A2043" s="48"/>
    </row>
    <row r="2044" spans="1:1" x14ac:dyDescent="0.2">
      <c r="A2044" s="48"/>
    </row>
    <row r="2045" spans="1:1" x14ac:dyDescent="0.2">
      <c r="A2045" s="48"/>
    </row>
    <row r="2046" spans="1:1" x14ac:dyDescent="0.2">
      <c r="A2046" s="48"/>
    </row>
    <row r="2047" spans="1:1" x14ac:dyDescent="0.2">
      <c r="A2047" s="48"/>
    </row>
    <row r="2048" spans="1:1" x14ac:dyDescent="0.2">
      <c r="A2048" s="48"/>
    </row>
    <row r="2049" spans="1:1" x14ac:dyDescent="0.2">
      <c r="A2049" s="48"/>
    </row>
    <row r="2050" spans="1:1" x14ac:dyDescent="0.2">
      <c r="A2050" s="48"/>
    </row>
    <row r="2051" spans="1:1" x14ac:dyDescent="0.2">
      <c r="A2051" s="48"/>
    </row>
    <row r="2052" spans="1:1" x14ac:dyDescent="0.2">
      <c r="A2052" s="48"/>
    </row>
    <row r="2053" spans="1:1" x14ac:dyDescent="0.2">
      <c r="A2053" s="48"/>
    </row>
    <row r="2054" spans="1:1" x14ac:dyDescent="0.2">
      <c r="A2054" s="48"/>
    </row>
    <row r="2055" spans="1:1" x14ac:dyDescent="0.2">
      <c r="A2055" s="48"/>
    </row>
    <row r="2056" spans="1:1" x14ac:dyDescent="0.2">
      <c r="A2056" s="48"/>
    </row>
    <row r="2057" spans="1:1" x14ac:dyDescent="0.2">
      <c r="A2057" s="48"/>
    </row>
    <row r="2058" spans="1:1" x14ac:dyDescent="0.2">
      <c r="A2058" s="48"/>
    </row>
    <row r="2059" spans="1:1" x14ac:dyDescent="0.2">
      <c r="A2059" s="48"/>
    </row>
    <row r="2060" spans="1:1" x14ac:dyDescent="0.2">
      <c r="A2060" s="48"/>
    </row>
    <row r="2061" spans="1:1" x14ac:dyDescent="0.2">
      <c r="A2061" s="48"/>
    </row>
    <row r="2062" spans="1:1" x14ac:dyDescent="0.2">
      <c r="A2062" s="48"/>
    </row>
    <row r="2063" spans="1:1" x14ac:dyDescent="0.2">
      <c r="A2063" s="48"/>
    </row>
    <row r="2064" spans="1:1" x14ac:dyDescent="0.2">
      <c r="A2064" s="48"/>
    </row>
    <row r="2065" spans="1:1" x14ac:dyDescent="0.2">
      <c r="A2065" s="48"/>
    </row>
    <row r="2066" spans="1:1" x14ac:dyDescent="0.2">
      <c r="A2066" s="48"/>
    </row>
    <row r="2067" spans="1:1" x14ac:dyDescent="0.2">
      <c r="A2067" s="48"/>
    </row>
    <row r="2068" spans="1:1" x14ac:dyDescent="0.2">
      <c r="A2068" s="48"/>
    </row>
    <row r="2069" spans="1:1" x14ac:dyDescent="0.2">
      <c r="A2069" s="48"/>
    </row>
    <row r="2070" spans="1:1" x14ac:dyDescent="0.2">
      <c r="A2070" s="48"/>
    </row>
    <row r="2071" spans="1:1" x14ac:dyDescent="0.2">
      <c r="A2071" s="48"/>
    </row>
    <row r="2072" spans="1:1" x14ac:dyDescent="0.2">
      <c r="A2072" s="48"/>
    </row>
    <row r="2073" spans="1:1" x14ac:dyDescent="0.2">
      <c r="A2073" s="48"/>
    </row>
    <row r="2074" spans="1:1" x14ac:dyDescent="0.2">
      <c r="A2074" s="48"/>
    </row>
    <row r="2075" spans="1:1" x14ac:dyDescent="0.2">
      <c r="A2075" s="48"/>
    </row>
    <row r="2076" spans="1:1" x14ac:dyDescent="0.2">
      <c r="A2076" s="48"/>
    </row>
    <row r="2077" spans="1:1" x14ac:dyDescent="0.2">
      <c r="A2077" s="48"/>
    </row>
    <row r="2078" spans="1:1" x14ac:dyDescent="0.2">
      <c r="A2078" s="48"/>
    </row>
    <row r="2079" spans="1:1" x14ac:dyDescent="0.2">
      <c r="A2079" s="48"/>
    </row>
    <row r="2080" spans="1:1" x14ac:dyDescent="0.2">
      <c r="A2080" s="48"/>
    </row>
    <row r="2081" spans="1:1" x14ac:dyDescent="0.2">
      <c r="A2081" s="48"/>
    </row>
    <row r="2082" spans="1:1" x14ac:dyDescent="0.2">
      <c r="A2082" s="48"/>
    </row>
    <row r="2083" spans="1:1" x14ac:dyDescent="0.2">
      <c r="A2083" s="48"/>
    </row>
    <row r="2084" spans="1:1" x14ac:dyDescent="0.2">
      <c r="A2084" s="48"/>
    </row>
    <row r="2085" spans="1:1" x14ac:dyDescent="0.2">
      <c r="A2085" s="48"/>
    </row>
    <row r="2086" spans="1:1" x14ac:dyDescent="0.2">
      <c r="A2086" s="48"/>
    </row>
    <row r="2087" spans="1:1" x14ac:dyDescent="0.2">
      <c r="A2087" s="48"/>
    </row>
    <row r="2088" spans="1:1" x14ac:dyDescent="0.2">
      <c r="A2088" s="48"/>
    </row>
    <row r="2089" spans="1:1" x14ac:dyDescent="0.2">
      <c r="A2089" s="48"/>
    </row>
    <row r="2090" spans="1:1" x14ac:dyDescent="0.2">
      <c r="A2090" s="48"/>
    </row>
    <row r="2091" spans="1:1" x14ac:dyDescent="0.2">
      <c r="A2091" s="48"/>
    </row>
    <row r="2092" spans="1:1" x14ac:dyDescent="0.2">
      <c r="A2092" s="48"/>
    </row>
    <row r="2093" spans="1:1" x14ac:dyDescent="0.2">
      <c r="A2093" s="48"/>
    </row>
    <row r="2094" spans="1:1" x14ac:dyDescent="0.2">
      <c r="A2094" s="48"/>
    </row>
    <row r="2095" spans="1:1" x14ac:dyDescent="0.2">
      <c r="A2095" s="48"/>
    </row>
    <row r="2096" spans="1:1" x14ac:dyDescent="0.2">
      <c r="A2096" s="48"/>
    </row>
    <row r="2097" spans="1:1" x14ac:dyDescent="0.2">
      <c r="A2097" s="48"/>
    </row>
    <row r="2098" spans="1:1" x14ac:dyDescent="0.2">
      <c r="A2098" s="48"/>
    </row>
    <row r="2099" spans="1:1" x14ac:dyDescent="0.2">
      <c r="A2099" s="48"/>
    </row>
    <row r="2100" spans="1:1" x14ac:dyDescent="0.2">
      <c r="A2100" s="48"/>
    </row>
    <row r="2101" spans="1:1" x14ac:dyDescent="0.2">
      <c r="A2101" s="48"/>
    </row>
    <row r="2102" spans="1:1" x14ac:dyDescent="0.2">
      <c r="A2102" s="48"/>
    </row>
    <row r="2103" spans="1:1" x14ac:dyDescent="0.2">
      <c r="A2103" s="48"/>
    </row>
    <row r="2104" spans="1:1" x14ac:dyDescent="0.2">
      <c r="A2104" s="48"/>
    </row>
    <row r="2105" spans="1:1" x14ac:dyDescent="0.2">
      <c r="A2105" s="48"/>
    </row>
    <row r="2106" spans="1:1" x14ac:dyDescent="0.2">
      <c r="A2106" s="48"/>
    </row>
    <row r="2107" spans="1:1" x14ac:dyDescent="0.2">
      <c r="A2107" s="48"/>
    </row>
    <row r="2108" spans="1:1" x14ac:dyDescent="0.2">
      <c r="A2108" s="48"/>
    </row>
    <row r="2109" spans="1:1" x14ac:dyDescent="0.2">
      <c r="A2109" s="48"/>
    </row>
    <row r="2110" spans="1:1" x14ac:dyDescent="0.2">
      <c r="A2110" s="48"/>
    </row>
    <row r="2111" spans="1:1" x14ac:dyDescent="0.2">
      <c r="A2111" s="48"/>
    </row>
    <row r="2112" spans="1:1" x14ac:dyDescent="0.2">
      <c r="A2112" s="48"/>
    </row>
    <row r="2113" spans="1:1" x14ac:dyDescent="0.2">
      <c r="A2113" s="48"/>
    </row>
    <row r="2114" spans="1:1" x14ac:dyDescent="0.2">
      <c r="A2114" s="48"/>
    </row>
    <row r="2115" spans="1:1" x14ac:dyDescent="0.2">
      <c r="A2115" s="48"/>
    </row>
    <row r="2116" spans="1:1" x14ac:dyDescent="0.2">
      <c r="A2116" s="48"/>
    </row>
    <row r="2117" spans="1:1" x14ac:dyDescent="0.2">
      <c r="A2117" s="48"/>
    </row>
    <row r="2118" spans="1:1" x14ac:dyDescent="0.2">
      <c r="A2118" s="48"/>
    </row>
    <row r="2119" spans="1:1" x14ac:dyDescent="0.2">
      <c r="A2119" s="48"/>
    </row>
    <row r="2120" spans="1:1" x14ac:dyDescent="0.2">
      <c r="A2120" s="48"/>
    </row>
    <row r="2121" spans="1:1" x14ac:dyDescent="0.2">
      <c r="A2121" s="48"/>
    </row>
    <row r="2122" spans="1:1" x14ac:dyDescent="0.2">
      <c r="A2122" s="48"/>
    </row>
    <row r="2123" spans="1:1" x14ac:dyDescent="0.2">
      <c r="A2123" s="48"/>
    </row>
    <row r="2124" spans="1:1" x14ac:dyDescent="0.2">
      <c r="A2124" s="48"/>
    </row>
    <row r="2125" spans="1:1" x14ac:dyDescent="0.2">
      <c r="A2125" s="48"/>
    </row>
    <row r="2126" spans="1:1" x14ac:dyDescent="0.2">
      <c r="A2126" s="48"/>
    </row>
    <row r="2127" spans="1:1" x14ac:dyDescent="0.2">
      <c r="A2127" s="48"/>
    </row>
    <row r="2128" spans="1:1" x14ac:dyDescent="0.2">
      <c r="A2128" s="48"/>
    </row>
    <row r="2129" spans="1:1" x14ac:dyDescent="0.2">
      <c r="A2129" s="48"/>
    </row>
    <row r="2130" spans="1:1" x14ac:dyDescent="0.2">
      <c r="A2130" s="48"/>
    </row>
    <row r="2131" spans="1:1" x14ac:dyDescent="0.2">
      <c r="A2131" s="48"/>
    </row>
    <row r="2132" spans="1:1" x14ac:dyDescent="0.2">
      <c r="A2132" s="48"/>
    </row>
    <row r="2133" spans="1:1" x14ac:dyDescent="0.2">
      <c r="A2133" s="48"/>
    </row>
    <row r="2134" spans="1:1" x14ac:dyDescent="0.2">
      <c r="A2134" s="48"/>
    </row>
    <row r="2135" spans="1:1" x14ac:dyDescent="0.2">
      <c r="A2135" s="48"/>
    </row>
    <row r="2136" spans="1:1" x14ac:dyDescent="0.2">
      <c r="A2136" s="48"/>
    </row>
    <row r="2137" spans="1:1" x14ac:dyDescent="0.2">
      <c r="A2137" s="48"/>
    </row>
    <row r="2138" spans="1:1" x14ac:dyDescent="0.2">
      <c r="A2138" s="48"/>
    </row>
    <row r="2139" spans="1:1" x14ac:dyDescent="0.2">
      <c r="A2139" s="48"/>
    </row>
    <row r="2140" spans="1:1" x14ac:dyDescent="0.2">
      <c r="A2140" s="48"/>
    </row>
    <row r="2141" spans="1:1" x14ac:dyDescent="0.2">
      <c r="A2141" s="48"/>
    </row>
    <row r="2142" spans="1:1" x14ac:dyDescent="0.2">
      <c r="A2142" s="48"/>
    </row>
    <row r="2143" spans="1:1" x14ac:dyDescent="0.2">
      <c r="A2143" s="48"/>
    </row>
    <row r="2144" spans="1:1" x14ac:dyDescent="0.2">
      <c r="A2144" s="48"/>
    </row>
    <row r="2145" spans="1:1" x14ac:dyDescent="0.2">
      <c r="A2145" s="48"/>
    </row>
    <row r="2146" spans="1:1" x14ac:dyDescent="0.2">
      <c r="A2146" s="48"/>
    </row>
    <row r="2147" spans="1:1" x14ac:dyDescent="0.2">
      <c r="A2147" s="48"/>
    </row>
    <row r="2148" spans="1:1" x14ac:dyDescent="0.2">
      <c r="A2148" s="48"/>
    </row>
    <row r="2149" spans="1:1" x14ac:dyDescent="0.2">
      <c r="A2149" s="48"/>
    </row>
    <row r="2150" spans="1:1" x14ac:dyDescent="0.2">
      <c r="A2150" s="48"/>
    </row>
    <row r="2151" spans="1:1" x14ac:dyDescent="0.2">
      <c r="A2151" s="48"/>
    </row>
    <row r="2152" spans="1:1" x14ac:dyDescent="0.2">
      <c r="A2152" s="48"/>
    </row>
    <row r="2153" spans="1:1" x14ac:dyDescent="0.2">
      <c r="A2153" s="48"/>
    </row>
    <row r="2154" spans="1:1" x14ac:dyDescent="0.2">
      <c r="A2154" s="48"/>
    </row>
    <row r="2155" spans="1:1" x14ac:dyDescent="0.2">
      <c r="A2155" s="48"/>
    </row>
    <row r="2156" spans="1:1" x14ac:dyDescent="0.2">
      <c r="A2156" s="48"/>
    </row>
    <row r="2157" spans="1:1" x14ac:dyDescent="0.2">
      <c r="A2157" s="48"/>
    </row>
    <row r="2158" spans="1:1" x14ac:dyDescent="0.2">
      <c r="A2158" s="48"/>
    </row>
    <row r="2159" spans="1:1" x14ac:dyDescent="0.2">
      <c r="A2159" s="48"/>
    </row>
    <row r="2160" spans="1:1" x14ac:dyDescent="0.2">
      <c r="A2160" s="48"/>
    </row>
    <row r="2161" spans="1:1" x14ac:dyDescent="0.2">
      <c r="A2161" s="48"/>
    </row>
    <row r="2162" spans="1:1" x14ac:dyDescent="0.2">
      <c r="A2162" s="48"/>
    </row>
    <row r="2163" spans="1:1" x14ac:dyDescent="0.2">
      <c r="A2163" s="48"/>
    </row>
    <row r="2164" spans="1:1" x14ac:dyDescent="0.2">
      <c r="A2164" s="48"/>
    </row>
    <row r="2165" spans="1:1" x14ac:dyDescent="0.2">
      <c r="A2165" s="48"/>
    </row>
    <row r="2166" spans="1:1" x14ac:dyDescent="0.2">
      <c r="A2166" s="48"/>
    </row>
    <row r="2167" spans="1:1" x14ac:dyDescent="0.2">
      <c r="A2167" s="48"/>
    </row>
    <row r="2168" spans="1:1" x14ac:dyDescent="0.2">
      <c r="A2168" s="48"/>
    </row>
    <row r="2169" spans="1:1" x14ac:dyDescent="0.2">
      <c r="A2169" s="48"/>
    </row>
    <row r="2170" spans="1:1" x14ac:dyDescent="0.2">
      <c r="A2170" s="48"/>
    </row>
    <row r="2171" spans="1:1" x14ac:dyDescent="0.2">
      <c r="A2171" s="48"/>
    </row>
    <row r="2172" spans="1:1" x14ac:dyDescent="0.2">
      <c r="A2172" s="48"/>
    </row>
    <row r="2173" spans="1:1" x14ac:dyDescent="0.2">
      <c r="A2173" s="48"/>
    </row>
    <row r="2174" spans="1:1" x14ac:dyDescent="0.2">
      <c r="A2174" s="48"/>
    </row>
    <row r="2175" spans="1:1" x14ac:dyDescent="0.2">
      <c r="A2175" s="48"/>
    </row>
    <row r="2176" spans="1:1" x14ac:dyDescent="0.2">
      <c r="A2176" s="48"/>
    </row>
    <row r="2177" spans="1:1" x14ac:dyDescent="0.2">
      <c r="A2177" s="48"/>
    </row>
    <row r="2178" spans="1:1" x14ac:dyDescent="0.2">
      <c r="A2178" s="48"/>
    </row>
    <row r="2179" spans="1:1" x14ac:dyDescent="0.2">
      <c r="A2179" s="48"/>
    </row>
    <row r="2180" spans="1:1" x14ac:dyDescent="0.2">
      <c r="A2180" s="48"/>
    </row>
    <row r="2181" spans="1:1" x14ac:dyDescent="0.2">
      <c r="A2181" s="48"/>
    </row>
    <row r="2182" spans="1:1" x14ac:dyDescent="0.2">
      <c r="A2182" s="48"/>
    </row>
    <row r="2183" spans="1:1" x14ac:dyDescent="0.2">
      <c r="A2183" s="48"/>
    </row>
    <row r="2184" spans="1:1" x14ac:dyDescent="0.2">
      <c r="A2184" s="48"/>
    </row>
    <row r="2185" spans="1:1" x14ac:dyDescent="0.2">
      <c r="A2185" s="48"/>
    </row>
    <row r="2186" spans="1:1" x14ac:dyDescent="0.2">
      <c r="A2186" s="48"/>
    </row>
    <row r="2187" spans="1:1" x14ac:dyDescent="0.2">
      <c r="A2187" s="48"/>
    </row>
    <row r="2188" spans="1:1" x14ac:dyDescent="0.2">
      <c r="A2188" s="48"/>
    </row>
    <row r="2189" spans="1:1" x14ac:dyDescent="0.2">
      <c r="A2189" s="48"/>
    </row>
    <row r="2190" spans="1:1" x14ac:dyDescent="0.2">
      <c r="A2190" s="48"/>
    </row>
    <row r="2191" spans="1:1" x14ac:dyDescent="0.2">
      <c r="A2191" s="48"/>
    </row>
    <row r="2192" spans="1:1" x14ac:dyDescent="0.2">
      <c r="A2192" s="48"/>
    </row>
    <row r="2193" spans="1:1" x14ac:dyDescent="0.2">
      <c r="A2193" s="48"/>
    </row>
    <row r="2194" spans="1:1" x14ac:dyDescent="0.2">
      <c r="A2194" s="48"/>
    </row>
    <row r="2195" spans="1:1" x14ac:dyDescent="0.2">
      <c r="A2195" s="48"/>
    </row>
    <row r="2196" spans="1:1" x14ac:dyDescent="0.2">
      <c r="A2196" s="48"/>
    </row>
    <row r="2197" spans="1:1" x14ac:dyDescent="0.2">
      <c r="A2197" s="48"/>
    </row>
    <row r="2198" spans="1:1" x14ac:dyDescent="0.2">
      <c r="A2198" s="48"/>
    </row>
    <row r="2199" spans="1:1" x14ac:dyDescent="0.2">
      <c r="A2199" s="48"/>
    </row>
    <row r="2200" spans="1:1" x14ac:dyDescent="0.2">
      <c r="A2200" s="48"/>
    </row>
    <row r="2201" spans="1:1" x14ac:dyDescent="0.2">
      <c r="A2201" s="48"/>
    </row>
    <row r="2202" spans="1:1" x14ac:dyDescent="0.2">
      <c r="A2202" s="48"/>
    </row>
    <row r="2203" spans="1:1" x14ac:dyDescent="0.2">
      <c r="A2203" s="48"/>
    </row>
    <row r="2204" spans="1:1" x14ac:dyDescent="0.2">
      <c r="A2204" s="48"/>
    </row>
    <row r="2205" spans="1:1" x14ac:dyDescent="0.2">
      <c r="A2205" s="48"/>
    </row>
    <row r="2206" spans="1:1" x14ac:dyDescent="0.2">
      <c r="A2206" s="48"/>
    </row>
    <row r="2207" spans="1:1" x14ac:dyDescent="0.2">
      <c r="A2207" s="48"/>
    </row>
    <row r="2208" spans="1:1" x14ac:dyDescent="0.2">
      <c r="A2208" s="48"/>
    </row>
    <row r="2209" spans="1:1" x14ac:dyDescent="0.2">
      <c r="A2209" s="48"/>
    </row>
    <row r="2210" spans="1:1" x14ac:dyDescent="0.2">
      <c r="A2210" s="48"/>
    </row>
    <row r="2211" spans="1:1" x14ac:dyDescent="0.2">
      <c r="A2211" s="48"/>
    </row>
    <row r="2212" spans="1:1" x14ac:dyDescent="0.2">
      <c r="A2212" s="48"/>
    </row>
    <row r="2213" spans="1:1" x14ac:dyDescent="0.2">
      <c r="A2213" s="48"/>
    </row>
    <row r="2214" spans="1:1" x14ac:dyDescent="0.2">
      <c r="A2214" s="48"/>
    </row>
    <row r="2215" spans="1:1" x14ac:dyDescent="0.2">
      <c r="A2215" s="48"/>
    </row>
    <row r="2216" spans="1:1" x14ac:dyDescent="0.2">
      <c r="A2216" s="48"/>
    </row>
    <row r="2217" spans="1:1" x14ac:dyDescent="0.2">
      <c r="A2217" s="48"/>
    </row>
    <row r="2218" spans="1:1" x14ac:dyDescent="0.2">
      <c r="A2218" s="48"/>
    </row>
    <row r="2219" spans="1:1" x14ac:dyDescent="0.2">
      <c r="A2219" s="48"/>
    </row>
    <row r="2220" spans="1:1" x14ac:dyDescent="0.2">
      <c r="A2220" s="48"/>
    </row>
    <row r="2221" spans="1:1" x14ac:dyDescent="0.2">
      <c r="A2221" s="48"/>
    </row>
    <row r="2222" spans="1:1" x14ac:dyDescent="0.2">
      <c r="A2222" s="48"/>
    </row>
    <row r="2223" spans="1:1" x14ac:dyDescent="0.2">
      <c r="A2223" s="48"/>
    </row>
    <row r="2224" spans="1:1" x14ac:dyDescent="0.2">
      <c r="A2224" s="48"/>
    </row>
    <row r="2225" spans="1:1" x14ac:dyDescent="0.2">
      <c r="A2225" s="48"/>
    </row>
    <row r="2226" spans="1:1" x14ac:dyDescent="0.2">
      <c r="A2226" s="48"/>
    </row>
    <row r="2227" spans="1:1" x14ac:dyDescent="0.2">
      <c r="A2227" s="48"/>
    </row>
    <row r="2228" spans="1:1" x14ac:dyDescent="0.2">
      <c r="A2228" s="48"/>
    </row>
    <row r="2229" spans="1:1" x14ac:dyDescent="0.2">
      <c r="A2229" s="48"/>
    </row>
    <row r="2230" spans="1:1" x14ac:dyDescent="0.2">
      <c r="A2230" s="48"/>
    </row>
    <row r="2231" spans="1:1" x14ac:dyDescent="0.2">
      <c r="A2231" s="48"/>
    </row>
    <row r="2232" spans="1:1" x14ac:dyDescent="0.2">
      <c r="A2232" s="48"/>
    </row>
    <row r="2233" spans="1:1" x14ac:dyDescent="0.2">
      <c r="A2233" s="48"/>
    </row>
    <row r="2234" spans="1:1" x14ac:dyDescent="0.2">
      <c r="A2234" s="48"/>
    </row>
    <row r="2235" spans="1:1" x14ac:dyDescent="0.2">
      <c r="A2235" s="48"/>
    </row>
    <row r="2236" spans="1:1" x14ac:dyDescent="0.2">
      <c r="A2236" s="48"/>
    </row>
    <row r="2237" spans="1:1" x14ac:dyDescent="0.2">
      <c r="A2237" s="48"/>
    </row>
    <row r="2238" spans="1:1" x14ac:dyDescent="0.2">
      <c r="A2238" s="48"/>
    </row>
    <row r="2239" spans="1:1" x14ac:dyDescent="0.2">
      <c r="A2239" s="48"/>
    </row>
    <row r="2240" spans="1:1" x14ac:dyDescent="0.2">
      <c r="A2240" s="48"/>
    </row>
    <row r="2241" spans="1:1" x14ac:dyDescent="0.2">
      <c r="A2241" s="48"/>
    </row>
    <row r="2242" spans="1:1" x14ac:dyDescent="0.2">
      <c r="A2242" s="48"/>
    </row>
    <row r="2243" spans="1:1" x14ac:dyDescent="0.2">
      <c r="A2243" s="48"/>
    </row>
    <row r="2244" spans="1:1" x14ac:dyDescent="0.2">
      <c r="A2244" s="48"/>
    </row>
    <row r="2245" spans="1:1" x14ac:dyDescent="0.2">
      <c r="A2245" s="48"/>
    </row>
    <row r="2246" spans="1:1" x14ac:dyDescent="0.2">
      <c r="A2246" s="48"/>
    </row>
    <row r="2247" spans="1:1" x14ac:dyDescent="0.2">
      <c r="A2247" s="48"/>
    </row>
    <row r="2248" spans="1:1" x14ac:dyDescent="0.2">
      <c r="A2248" s="48"/>
    </row>
    <row r="2249" spans="1:1" x14ac:dyDescent="0.2">
      <c r="A2249" s="48"/>
    </row>
    <row r="2250" spans="1:1" x14ac:dyDescent="0.2">
      <c r="A2250" s="48"/>
    </row>
    <row r="2251" spans="1:1" x14ac:dyDescent="0.2">
      <c r="A2251" s="48"/>
    </row>
    <row r="2252" spans="1:1" x14ac:dyDescent="0.2">
      <c r="A2252" s="48"/>
    </row>
    <row r="2253" spans="1:1" x14ac:dyDescent="0.2">
      <c r="A2253" s="48"/>
    </row>
    <row r="2254" spans="1:1" x14ac:dyDescent="0.2">
      <c r="A2254" s="48"/>
    </row>
    <row r="2255" spans="1:1" x14ac:dyDescent="0.2">
      <c r="A2255" s="48"/>
    </row>
    <row r="2256" spans="1:1" x14ac:dyDescent="0.2">
      <c r="A2256" s="48"/>
    </row>
    <row r="2257" spans="1:1" x14ac:dyDescent="0.2">
      <c r="A2257" s="48"/>
    </row>
    <row r="2258" spans="1:1" x14ac:dyDescent="0.2">
      <c r="A2258" s="48"/>
    </row>
    <row r="2259" spans="1:1" x14ac:dyDescent="0.2">
      <c r="A2259" s="48"/>
    </row>
    <row r="2260" spans="1:1" x14ac:dyDescent="0.2">
      <c r="A2260" s="48"/>
    </row>
    <row r="2261" spans="1:1" x14ac:dyDescent="0.2">
      <c r="A2261" s="48"/>
    </row>
    <row r="2262" spans="1:1" x14ac:dyDescent="0.2">
      <c r="A2262" s="48"/>
    </row>
    <row r="2263" spans="1:1" x14ac:dyDescent="0.2">
      <c r="A2263" s="48"/>
    </row>
    <row r="2264" spans="1:1" x14ac:dyDescent="0.2">
      <c r="A2264" s="48"/>
    </row>
    <row r="2265" spans="1:1" x14ac:dyDescent="0.2">
      <c r="A2265" s="48"/>
    </row>
    <row r="2266" spans="1:1" x14ac:dyDescent="0.2">
      <c r="A2266" s="48"/>
    </row>
    <row r="2267" spans="1:1" x14ac:dyDescent="0.2">
      <c r="A2267" s="48"/>
    </row>
    <row r="2268" spans="1:1" x14ac:dyDescent="0.2">
      <c r="A2268" s="48"/>
    </row>
    <row r="2269" spans="1:1" x14ac:dyDescent="0.2">
      <c r="A2269" s="48"/>
    </row>
    <row r="2270" spans="1:1" x14ac:dyDescent="0.2">
      <c r="A2270" s="48"/>
    </row>
    <row r="2271" spans="1:1" x14ac:dyDescent="0.2">
      <c r="A2271" s="48"/>
    </row>
    <row r="2272" spans="1:1" x14ac:dyDescent="0.2">
      <c r="A2272" s="48"/>
    </row>
    <row r="2273" spans="1:1" x14ac:dyDescent="0.2">
      <c r="A2273" s="48"/>
    </row>
    <row r="2274" spans="1:1" x14ac:dyDescent="0.2">
      <c r="A2274" s="48"/>
    </row>
    <row r="2275" spans="1:1" x14ac:dyDescent="0.2">
      <c r="A2275" s="48"/>
    </row>
    <row r="2276" spans="1:1" x14ac:dyDescent="0.2">
      <c r="A2276" s="48"/>
    </row>
    <row r="2277" spans="1:1" x14ac:dyDescent="0.2">
      <c r="A2277" s="48"/>
    </row>
    <row r="2278" spans="1:1" x14ac:dyDescent="0.2">
      <c r="A2278" s="48"/>
    </row>
    <row r="2279" spans="1:1" x14ac:dyDescent="0.2">
      <c r="A2279" s="48"/>
    </row>
    <row r="2280" spans="1:1" x14ac:dyDescent="0.2">
      <c r="A2280" s="48"/>
    </row>
    <row r="2281" spans="1:1" x14ac:dyDescent="0.2">
      <c r="A2281" s="48"/>
    </row>
    <row r="2282" spans="1:1" x14ac:dyDescent="0.2">
      <c r="A2282" s="48"/>
    </row>
    <row r="2283" spans="1:1" x14ac:dyDescent="0.2">
      <c r="A2283" s="48"/>
    </row>
    <row r="2284" spans="1:1" x14ac:dyDescent="0.2">
      <c r="A2284" s="48"/>
    </row>
    <row r="2285" spans="1:1" x14ac:dyDescent="0.2">
      <c r="A2285" s="48"/>
    </row>
    <row r="2286" spans="1:1" x14ac:dyDescent="0.2">
      <c r="A2286" s="48"/>
    </row>
    <row r="2287" spans="1:1" x14ac:dyDescent="0.2">
      <c r="A2287" s="48"/>
    </row>
    <row r="2288" spans="1:1" x14ac:dyDescent="0.2">
      <c r="A2288" s="48"/>
    </row>
    <row r="2289" spans="1:1" x14ac:dyDescent="0.2">
      <c r="A2289" s="48"/>
    </row>
    <row r="2290" spans="1:1" x14ac:dyDescent="0.2">
      <c r="A2290" s="48"/>
    </row>
    <row r="2291" spans="1:1" x14ac:dyDescent="0.2">
      <c r="A2291" s="48"/>
    </row>
    <row r="2292" spans="1:1" x14ac:dyDescent="0.2">
      <c r="A2292" s="48"/>
    </row>
    <row r="2293" spans="1:1" x14ac:dyDescent="0.2">
      <c r="A2293" s="48"/>
    </row>
    <row r="2294" spans="1:1" x14ac:dyDescent="0.2">
      <c r="A2294" s="48"/>
    </row>
    <row r="2295" spans="1:1" x14ac:dyDescent="0.2">
      <c r="A2295" s="48"/>
    </row>
    <row r="2296" spans="1:1" x14ac:dyDescent="0.2">
      <c r="A2296" s="48"/>
    </row>
    <row r="2297" spans="1:1" x14ac:dyDescent="0.2">
      <c r="A2297" s="48"/>
    </row>
    <row r="2298" spans="1:1" x14ac:dyDescent="0.2">
      <c r="A2298" s="48"/>
    </row>
    <row r="2299" spans="1:1" x14ac:dyDescent="0.2">
      <c r="A2299" s="48"/>
    </row>
    <row r="2300" spans="1:1" x14ac:dyDescent="0.2">
      <c r="A2300" s="48"/>
    </row>
    <row r="2301" spans="1:1" x14ac:dyDescent="0.2">
      <c r="A2301" s="48"/>
    </row>
    <row r="2302" spans="1:1" x14ac:dyDescent="0.2">
      <c r="A2302" s="48"/>
    </row>
    <row r="2303" spans="1:1" x14ac:dyDescent="0.2">
      <c r="A2303" s="48"/>
    </row>
    <row r="2304" spans="1:1" x14ac:dyDescent="0.2">
      <c r="A2304" s="48"/>
    </row>
    <row r="2305" spans="1:1" x14ac:dyDescent="0.2">
      <c r="A2305" s="48"/>
    </row>
    <row r="2306" spans="1:1" x14ac:dyDescent="0.2">
      <c r="A2306" s="48"/>
    </row>
    <row r="2307" spans="1:1" x14ac:dyDescent="0.2">
      <c r="A2307" s="48"/>
    </row>
    <row r="2308" spans="1:1" x14ac:dyDescent="0.2">
      <c r="A2308" s="48"/>
    </row>
    <row r="2309" spans="1:1" x14ac:dyDescent="0.2">
      <c r="A2309" s="48"/>
    </row>
    <row r="2310" spans="1:1" x14ac:dyDescent="0.2">
      <c r="A2310" s="48"/>
    </row>
    <row r="2311" spans="1:1" x14ac:dyDescent="0.2">
      <c r="A2311" s="48"/>
    </row>
    <row r="2312" spans="1:1" x14ac:dyDescent="0.2">
      <c r="A2312" s="48"/>
    </row>
    <row r="2313" spans="1:1" x14ac:dyDescent="0.2">
      <c r="A2313" s="48"/>
    </row>
    <row r="2314" spans="1:1" x14ac:dyDescent="0.2">
      <c r="A2314" s="48"/>
    </row>
    <row r="2315" spans="1:1" x14ac:dyDescent="0.2">
      <c r="A2315" s="48"/>
    </row>
    <row r="2316" spans="1:1" x14ac:dyDescent="0.2">
      <c r="A2316" s="48"/>
    </row>
    <row r="2317" spans="1:1" x14ac:dyDescent="0.2">
      <c r="A2317" s="48"/>
    </row>
    <row r="2318" spans="1:1" x14ac:dyDescent="0.2">
      <c r="A2318" s="48"/>
    </row>
    <row r="2319" spans="1:1" x14ac:dyDescent="0.2">
      <c r="A2319" s="48"/>
    </row>
    <row r="2320" spans="1:1" x14ac:dyDescent="0.2">
      <c r="A2320" s="48"/>
    </row>
    <row r="2321" spans="1:1" x14ac:dyDescent="0.2">
      <c r="A2321" s="48"/>
    </row>
    <row r="2322" spans="1:1" x14ac:dyDescent="0.2">
      <c r="A2322" s="48"/>
    </row>
    <row r="2323" spans="1:1" x14ac:dyDescent="0.2">
      <c r="A2323" s="48"/>
    </row>
    <row r="2324" spans="1:1" x14ac:dyDescent="0.2">
      <c r="A2324" s="48"/>
    </row>
    <row r="2325" spans="1:1" x14ac:dyDescent="0.2">
      <c r="A2325" s="48"/>
    </row>
    <row r="2326" spans="1:1" x14ac:dyDescent="0.2">
      <c r="A2326" s="48"/>
    </row>
    <row r="2327" spans="1:1" x14ac:dyDescent="0.2">
      <c r="A2327" s="48"/>
    </row>
    <row r="2328" spans="1:1" x14ac:dyDescent="0.2">
      <c r="A2328" s="48"/>
    </row>
    <row r="2329" spans="1:1" x14ac:dyDescent="0.2">
      <c r="A2329" s="48"/>
    </row>
    <row r="2330" spans="1:1" x14ac:dyDescent="0.2">
      <c r="A2330" s="48"/>
    </row>
    <row r="2331" spans="1:1" x14ac:dyDescent="0.2">
      <c r="A2331" s="48"/>
    </row>
    <row r="2332" spans="1:1" x14ac:dyDescent="0.2">
      <c r="A2332" s="48"/>
    </row>
    <row r="2333" spans="1:1" x14ac:dyDescent="0.2">
      <c r="A2333" s="48"/>
    </row>
    <row r="2334" spans="1:1" x14ac:dyDescent="0.2">
      <c r="A2334" s="48"/>
    </row>
    <row r="2335" spans="1:1" x14ac:dyDescent="0.2">
      <c r="A2335" s="48"/>
    </row>
    <row r="2336" spans="1:1" x14ac:dyDescent="0.2">
      <c r="A2336" s="48"/>
    </row>
    <row r="2337" spans="1:1" x14ac:dyDescent="0.2">
      <c r="A2337" s="48"/>
    </row>
    <row r="2338" spans="1:1" x14ac:dyDescent="0.2">
      <c r="A2338" s="48"/>
    </row>
    <row r="2339" spans="1:1" x14ac:dyDescent="0.2">
      <c r="A2339" s="48"/>
    </row>
    <row r="2340" spans="1:1" x14ac:dyDescent="0.2">
      <c r="A2340" s="48"/>
    </row>
    <row r="2341" spans="1:1" x14ac:dyDescent="0.2">
      <c r="A2341" s="48"/>
    </row>
    <row r="2342" spans="1:1" x14ac:dyDescent="0.2">
      <c r="A2342" s="48"/>
    </row>
    <row r="2343" spans="1:1" x14ac:dyDescent="0.2">
      <c r="A2343" s="48"/>
    </row>
    <row r="2344" spans="1:1" x14ac:dyDescent="0.2">
      <c r="A2344" s="48"/>
    </row>
    <row r="2345" spans="1:1" x14ac:dyDescent="0.2">
      <c r="A2345" s="48"/>
    </row>
    <row r="2346" spans="1:1" x14ac:dyDescent="0.2">
      <c r="A2346" s="48"/>
    </row>
    <row r="2347" spans="1:1" x14ac:dyDescent="0.2">
      <c r="A2347" s="48"/>
    </row>
    <row r="2348" spans="1:1" x14ac:dyDescent="0.2">
      <c r="A2348" s="48"/>
    </row>
    <row r="2349" spans="1:1" x14ac:dyDescent="0.2">
      <c r="A2349" s="48"/>
    </row>
    <row r="2350" spans="1:1" x14ac:dyDescent="0.2">
      <c r="A2350" s="48"/>
    </row>
    <row r="2351" spans="1:1" x14ac:dyDescent="0.2">
      <c r="A2351" s="48"/>
    </row>
    <row r="2352" spans="1:1" x14ac:dyDescent="0.2">
      <c r="A2352" s="48"/>
    </row>
    <row r="2353" spans="1:1" x14ac:dyDescent="0.2">
      <c r="A2353" s="48"/>
    </row>
    <row r="2354" spans="1:1" x14ac:dyDescent="0.2">
      <c r="A2354" s="48"/>
    </row>
    <row r="2355" spans="1:1" x14ac:dyDescent="0.2">
      <c r="A2355" s="48"/>
    </row>
    <row r="2356" spans="1:1" x14ac:dyDescent="0.2">
      <c r="A2356" s="48"/>
    </row>
    <row r="2357" spans="1:1" x14ac:dyDescent="0.2">
      <c r="A2357" s="48"/>
    </row>
    <row r="2358" spans="1:1" x14ac:dyDescent="0.2">
      <c r="A2358" s="48"/>
    </row>
    <row r="2359" spans="1:1" x14ac:dyDescent="0.2">
      <c r="A2359" s="48"/>
    </row>
    <row r="2360" spans="1:1" x14ac:dyDescent="0.2">
      <c r="A2360" s="48"/>
    </row>
    <row r="2361" spans="1:1" x14ac:dyDescent="0.2">
      <c r="A2361" s="48"/>
    </row>
    <row r="2362" spans="1:1" x14ac:dyDescent="0.2">
      <c r="A2362" s="48"/>
    </row>
    <row r="2363" spans="1:1" x14ac:dyDescent="0.2">
      <c r="A2363" s="48"/>
    </row>
    <row r="2364" spans="1:1" x14ac:dyDescent="0.2">
      <c r="A2364" s="48"/>
    </row>
    <row r="2365" spans="1:1" x14ac:dyDescent="0.2">
      <c r="A2365" s="48"/>
    </row>
    <row r="2366" spans="1:1" x14ac:dyDescent="0.2">
      <c r="A2366" s="48"/>
    </row>
    <row r="2367" spans="1:1" x14ac:dyDescent="0.2">
      <c r="A2367" s="48"/>
    </row>
    <row r="2368" spans="1:1" x14ac:dyDescent="0.2">
      <c r="A2368" s="48"/>
    </row>
    <row r="2369" spans="1:1" x14ac:dyDescent="0.2">
      <c r="A2369" s="48"/>
    </row>
    <row r="2370" spans="1:1" x14ac:dyDescent="0.2">
      <c r="A2370" s="48"/>
    </row>
    <row r="2371" spans="1:1" x14ac:dyDescent="0.2">
      <c r="A2371" s="48"/>
    </row>
    <row r="2372" spans="1:1" x14ac:dyDescent="0.2">
      <c r="A2372" s="48"/>
    </row>
    <row r="2373" spans="1:1" x14ac:dyDescent="0.2">
      <c r="A2373" s="48"/>
    </row>
    <row r="2374" spans="1:1" x14ac:dyDescent="0.2">
      <c r="A2374" s="48"/>
    </row>
    <row r="2375" spans="1:1" x14ac:dyDescent="0.2">
      <c r="A2375" s="48"/>
    </row>
    <row r="2376" spans="1:1" x14ac:dyDescent="0.2">
      <c r="A2376" s="48"/>
    </row>
    <row r="2377" spans="1:1" x14ac:dyDescent="0.2">
      <c r="A2377" s="48"/>
    </row>
    <row r="2378" spans="1:1" x14ac:dyDescent="0.2">
      <c r="A2378" s="48"/>
    </row>
    <row r="2379" spans="1:1" x14ac:dyDescent="0.2">
      <c r="A2379" s="48"/>
    </row>
    <row r="2380" spans="1:1" x14ac:dyDescent="0.2">
      <c r="A2380" s="48"/>
    </row>
    <row r="2381" spans="1:1" x14ac:dyDescent="0.2">
      <c r="A2381" s="48"/>
    </row>
    <row r="2382" spans="1:1" x14ac:dyDescent="0.2">
      <c r="A2382" s="48"/>
    </row>
    <row r="2383" spans="1:1" x14ac:dyDescent="0.2">
      <c r="A2383" s="48"/>
    </row>
    <row r="2384" spans="1:1" x14ac:dyDescent="0.2">
      <c r="A2384" s="48"/>
    </row>
    <row r="2385" spans="1:1" x14ac:dyDescent="0.2">
      <c r="A2385" s="48"/>
    </row>
    <row r="2386" spans="1:1" x14ac:dyDescent="0.2">
      <c r="A2386" s="48"/>
    </row>
    <row r="2387" spans="1:1" x14ac:dyDescent="0.2">
      <c r="A2387" s="48"/>
    </row>
    <row r="2388" spans="1:1" x14ac:dyDescent="0.2">
      <c r="A2388" s="48"/>
    </row>
    <row r="2389" spans="1:1" x14ac:dyDescent="0.2">
      <c r="A2389" s="48"/>
    </row>
    <row r="2390" spans="1:1" x14ac:dyDescent="0.2">
      <c r="A2390" s="48"/>
    </row>
    <row r="2391" spans="1:1" x14ac:dyDescent="0.2">
      <c r="A2391" s="48"/>
    </row>
    <row r="2392" spans="1:1" x14ac:dyDescent="0.2">
      <c r="A2392" s="48"/>
    </row>
    <row r="2393" spans="1:1" x14ac:dyDescent="0.2">
      <c r="A2393" s="48"/>
    </row>
    <row r="2394" spans="1:1" x14ac:dyDescent="0.2">
      <c r="A2394" s="48"/>
    </row>
    <row r="2395" spans="1:1" x14ac:dyDescent="0.2">
      <c r="A2395" s="48"/>
    </row>
    <row r="2396" spans="1:1" x14ac:dyDescent="0.2">
      <c r="A2396" s="48"/>
    </row>
    <row r="2397" spans="1:1" x14ac:dyDescent="0.2">
      <c r="A2397" s="48"/>
    </row>
    <row r="2398" spans="1:1" x14ac:dyDescent="0.2">
      <c r="A2398" s="48"/>
    </row>
    <row r="2399" spans="1:1" x14ac:dyDescent="0.2">
      <c r="A2399" s="48"/>
    </row>
    <row r="2400" spans="1:1" x14ac:dyDescent="0.2">
      <c r="A2400" s="48"/>
    </row>
    <row r="2401" spans="1:1" x14ac:dyDescent="0.2">
      <c r="A2401" s="48"/>
    </row>
    <row r="2402" spans="1:1" x14ac:dyDescent="0.2">
      <c r="A2402" s="48"/>
    </row>
    <row r="2403" spans="1:1" x14ac:dyDescent="0.2">
      <c r="A2403" s="48"/>
    </row>
    <row r="2404" spans="1:1" x14ac:dyDescent="0.2">
      <c r="A2404" s="48"/>
    </row>
    <row r="2405" spans="1:1" x14ac:dyDescent="0.2">
      <c r="A2405" s="48"/>
    </row>
    <row r="2406" spans="1:1" x14ac:dyDescent="0.2">
      <c r="A2406" s="48"/>
    </row>
    <row r="2407" spans="1:1" x14ac:dyDescent="0.2">
      <c r="A2407" s="48"/>
    </row>
    <row r="2408" spans="1:1" x14ac:dyDescent="0.2">
      <c r="A2408" s="48"/>
    </row>
    <row r="2409" spans="1:1" x14ac:dyDescent="0.2">
      <c r="A2409" s="48"/>
    </row>
    <row r="2410" spans="1:1" x14ac:dyDescent="0.2">
      <c r="A2410" s="48"/>
    </row>
    <row r="2411" spans="1:1" x14ac:dyDescent="0.2">
      <c r="A2411" s="48"/>
    </row>
    <row r="2412" spans="1:1" x14ac:dyDescent="0.2">
      <c r="A2412" s="48"/>
    </row>
    <row r="2413" spans="1:1" x14ac:dyDescent="0.2">
      <c r="A2413" s="48"/>
    </row>
    <row r="2414" spans="1:1" x14ac:dyDescent="0.2">
      <c r="A2414" s="48"/>
    </row>
    <row r="2415" spans="1:1" x14ac:dyDescent="0.2">
      <c r="A2415" s="48"/>
    </row>
    <row r="2416" spans="1:1" x14ac:dyDescent="0.2">
      <c r="A2416" s="48"/>
    </row>
    <row r="2417" spans="1:1" x14ac:dyDescent="0.2">
      <c r="A2417" s="48"/>
    </row>
    <row r="2418" spans="1:1" x14ac:dyDescent="0.2">
      <c r="A2418" s="48"/>
    </row>
    <row r="2419" spans="1:1" x14ac:dyDescent="0.2">
      <c r="A2419" s="48"/>
    </row>
    <row r="2420" spans="1:1" x14ac:dyDescent="0.2">
      <c r="A2420" s="48"/>
    </row>
    <row r="2421" spans="1:1" x14ac:dyDescent="0.2">
      <c r="A2421" s="48"/>
    </row>
    <row r="2422" spans="1:1" x14ac:dyDescent="0.2">
      <c r="A2422" s="48"/>
    </row>
    <row r="2423" spans="1:1" x14ac:dyDescent="0.2">
      <c r="A2423" s="48"/>
    </row>
    <row r="2424" spans="1:1" x14ac:dyDescent="0.2">
      <c r="A2424" s="48"/>
    </row>
    <row r="2425" spans="1:1" x14ac:dyDescent="0.2">
      <c r="A2425" s="48"/>
    </row>
    <row r="2426" spans="1:1" x14ac:dyDescent="0.2">
      <c r="A2426" s="48"/>
    </row>
    <row r="2427" spans="1:1" x14ac:dyDescent="0.2">
      <c r="A2427" s="48"/>
    </row>
    <row r="2428" spans="1:1" x14ac:dyDescent="0.2">
      <c r="A2428" s="48"/>
    </row>
    <row r="2429" spans="1:1" x14ac:dyDescent="0.2">
      <c r="A2429" s="48"/>
    </row>
    <row r="2430" spans="1:1" x14ac:dyDescent="0.2">
      <c r="A2430" s="48"/>
    </row>
    <row r="2431" spans="1:1" x14ac:dyDescent="0.2">
      <c r="A2431" s="48"/>
    </row>
    <row r="2432" spans="1:1" x14ac:dyDescent="0.2">
      <c r="A2432" s="48"/>
    </row>
    <row r="2433" spans="1:1" x14ac:dyDescent="0.2">
      <c r="A2433" s="48"/>
    </row>
    <row r="2434" spans="1:1" x14ac:dyDescent="0.2">
      <c r="A2434" s="48"/>
    </row>
    <row r="2435" spans="1:1" x14ac:dyDescent="0.2">
      <c r="A2435" s="48"/>
    </row>
    <row r="2436" spans="1:1" x14ac:dyDescent="0.2">
      <c r="A2436" s="48"/>
    </row>
    <row r="2437" spans="1:1" x14ac:dyDescent="0.2">
      <c r="A2437" s="48"/>
    </row>
    <row r="2438" spans="1:1" x14ac:dyDescent="0.2">
      <c r="A2438" s="48"/>
    </row>
    <row r="2439" spans="1:1" x14ac:dyDescent="0.2">
      <c r="A2439" s="48"/>
    </row>
    <row r="2440" spans="1:1" x14ac:dyDescent="0.2">
      <c r="A2440" s="48"/>
    </row>
    <row r="2441" spans="1:1" x14ac:dyDescent="0.2">
      <c r="A2441" s="48"/>
    </row>
    <row r="2442" spans="1:1" x14ac:dyDescent="0.2">
      <c r="A2442" s="48"/>
    </row>
    <row r="2443" spans="1:1" x14ac:dyDescent="0.2">
      <c r="A2443" s="48"/>
    </row>
    <row r="2444" spans="1:1" x14ac:dyDescent="0.2">
      <c r="A2444" s="48"/>
    </row>
    <row r="2445" spans="1:1" x14ac:dyDescent="0.2">
      <c r="A2445" s="48"/>
    </row>
    <row r="2446" spans="1:1" x14ac:dyDescent="0.2">
      <c r="A2446" s="48"/>
    </row>
    <row r="2447" spans="1:1" x14ac:dyDescent="0.2">
      <c r="A2447" s="48"/>
    </row>
    <row r="2448" spans="1:1" x14ac:dyDescent="0.2">
      <c r="A2448" s="48"/>
    </row>
    <row r="2449" spans="1:1" x14ac:dyDescent="0.2">
      <c r="A2449" s="48"/>
    </row>
    <row r="2450" spans="1:1" x14ac:dyDescent="0.2">
      <c r="A2450" s="48"/>
    </row>
    <row r="2451" spans="1:1" x14ac:dyDescent="0.2">
      <c r="A2451" s="48"/>
    </row>
    <row r="2452" spans="1:1" x14ac:dyDescent="0.2">
      <c r="A2452" s="48"/>
    </row>
    <row r="2453" spans="1:1" x14ac:dyDescent="0.2">
      <c r="A2453" s="48"/>
    </row>
    <row r="2454" spans="1:1" x14ac:dyDescent="0.2">
      <c r="A2454" s="48"/>
    </row>
    <row r="2455" spans="1:1" x14ac:dyDescent="0.2">
      <c r="A2455" s="48"/>
    </row>
    <row r="2456" spans="1:1" x14ac:dyDescent="0.2">
      <c r="A2456" s="48"/>
    </row>
    <row r="2457" spans="1:1" x14ac:dyDescent="0.2">
      <c r="A2457" s="48"/>
    </row>
    <row r="2458" spans="1:1" x14ac:dyDescent="0.2">
      <c r="A2458" s="48"/>
    </row>
    <row r="2459" spans="1:1" x14ac:dyDescent="0.2">
      <c r="A2459" s="48"/>
    </row>
    <row r="2460" spans="1:1" x14ac:dyDescent="0.2">
      <c r="A2460" s="48"/>
    </row>
    <row r="2461" spans="1:1" x14ac:dyDescent="0.2">
      <c r="A2461" s="48"/>
    </row>
    <row r="2462" spans="1:1" x14ac:dyDescent="0.2">
      <c r="A2462" s="48"/>
    </row>
    <row r="2463" spans="1:1" x14ac:dyDescent="0.2">
      <c r="A2463" s="48"/>
    </row>
    <row r="2464" spans="1:1" x14ac:dyDescent="0.2">
      <c r="A2464" s="48"/>
    </row>
    <row r="2465" spans="1:1" x14ac:dyDescent="0.2">
      <c r="A2465" s="48"/>
    </row>
    <row r="2466" spans="1:1" x14ac:dyDescent="0.2">
      <c r="A2466" s="48"/>
    </row>
    <row r="2467" spans="1:1" x14ac:dyDescent="0.2">
      <c r="A2467" s="48"/>
    </row>
    <row r="2468" spans="1:1" x14ac:dyDescent="0.2">
      <c r="A2468" s="48"/>
    </row>
    <row r="2469" spans="1:1" x14ac:dyDescent="0.2">
      <c r="A2469" s="48"/>
    </row>
    <row r="2470" spans="1:1" x14ac:dyDescent="0.2">
      <c r="A2470" s="48"/>
    </row>
    <row r="2471" spans="1:1" x14ac:dyDescent="0.2">
      <c r="A2471" s="48"/>
    </row>
    <row r="2472" spans="1:1" x14ac:dyDescent="0.2">
      <c r="A2472" s="48"/>
    </row>
    <row r="2473" spans="1:1" x14ac:dyDescent="0.2">
      <c r="A2473" s="48"/>
    </row>
    <row r="2474" spans="1:1" x14ac:dyDescent="0.2">
      <c r="A2474" s="48"/>
    </row>
    <row r="2475" spans="1:1" x14ac:dyDescent="0.2">
      <c r="A2475" s="48"/>
    </row>
    <row r="2476" spans="1:1" x14ac:dyDescent="0.2">
      <c r="A2476" s="48"/>
    </row>
    <row r="2477" spans="1:1" x14ac:dyDescent="0.2">
      <c r="A2477" s="48"/>
    </row>
    <row r="2478" spans="1:1" x14ac:dyDescent="0.2">
      <c r="A2478" s="48"/>
    </row>
    <row r="2479" spans="1:1" x14ac:dyDescent="0.2">
      <c r="A2479" s="48"/>
    </row>
    <row r="2480" spans="1:1" x14ac:dyDescent="0.2">
      <c r="A2480" s="48"/>
    </row>
    <row r="2481" spans="1:1" x14ac:dyDescent="0.2">
      <c r="A2481" s="48"/>
    </row>
    <row r="2482" spans="1:1" x14ac:dyDescent="0.2">
      <c r="A2482" s="48"/>
    </row>
    <row r="2483" spans="1:1" x14ac:dyDescent="0.2">
      <c r="A2483" s="48"/>
    </row>
    <row r="2484" spans="1:1" x14ac:dyDescent="0.2">
      <c r="A2484" s="48"/>
    </row>
    <row r="2485" spans="1:1" x14ac:dyDescent="0.2">
      <c r="A2485" s="48"/>
    </row>
    <row r="2486" spans="1:1" x14ac:dyDescent="0.2">
      <c r="A2486" s="48"/>
    </row>
    <row r="2487" spans="1:1" x14ac:dyDescent="0.2">
      <c r="A2487" s="48"/>
    </row>
    <row r="2488" spans="1:1" x14ac:dyDescent="0.2">
      <c r="A2488" s="48"/>
    </row>
    <row r="2489" spans="1:1" x14ac:dyDescent="0.2">
      <c r="A2489" s="48"/>
    </row>
    <row r="2490" spans="1:1" x14ac:dyDescent="0.2">
      <c r="A2490" s="48"/>
    </row>
    <row r="2491" spans="1:1" x14ac:dyDescent="0.2">
      <c r="A2491" s="48"/>
    </row>
    <row r="2492" spans="1:1" x14ac:dyDescent="0.2">
      <c r="A2492" s="48"/>
    </row>
    <row r="2493" spans="1:1" x14ac:dyDescent="0.2">
      <c r="A2493" s="48"/>
    </row>
    <row r="2494" spans="1:1" x14ac:dyDescent="0.2">
      <c r="A2494" s="48"/>
    </row>
    <row r="2495" spans="1:1" x14ac:dyDescent="0.2">
      <c r="A2495" s="48"/>
    </row>
    <row r="2496" spans="1:1" x14ac:dyDescent="0.2">
      <c r="A2496" s="48"/>
    </row>
    <row r="2497" spans="1:1" x14ac:dyDescent="0.2">
      <c r="A2497" s="48"/>
    </row>
    <row r="2498" spans="1:1" x14ac:dyDescent="0.2">
      <c r="A2498" s="48"/>
    </row>
    <row r="2499" spans="1:1" x14ac:dyDescent="0.2">
      <c r="A2499" s="48"/>
    </row>
    <row r="2500" spans="1:1" x14ac:dyDescent="0.2">
      <c r="A2500" s="48"/>
    </row>
    <row r="2501" spans="1:1" x14ac:dyDescent="0.2">
      <c r="A2501" s="48"/>
    </row>
    <row r="2502" spans="1:1" x14ac:dyDescent="0.2">
      <c r="A2502" s="48"/>
    </row>
    <row r="2503" spans="1:1" x14ac:dyDescent="0.2">
      <c r="A2503" s="48"/>
    </row>
    <row r="2504" spans="1:1" x14ac:dyDescent="0.2">
      <c r="A2504" s="48"/>
    </row>
    <row r="2505" spans="1:1" x14ac:dyDescent="0.2">
      <c r="A2505" s="48"/>
    </row>
    <row r="2506" spans="1:1" x14ac:dyDescent="0.2">
      <c r="A2506" s="48"/>
    </row>
    <row r="2507" spans="1:1" x14ac:dyDescent="0.2">
      <c r="A2507" s="48"/>
    </row>
    <row r="2508" spans="1:1" x14ac:dyDescent="0.2">
      <c r="A2508" s="48"/>
    </row>
    <row r="2509" spans="1:1" x14ac:dyDescent="0.2">
      <c r="A2509" s="48"/>
    </row>
    <row r="2510" spans="1:1" x14ac:dyDescent="0.2">
      <c r="A2510" s="48"/>
    </row>
    <row r="2511" spans="1:1" x14ac:dyDescent="0.2">
      <c r="A2511" s="48"/>
    </row>
    <row r="2512" spans="1:1" x14ac:dyDescent="0.2">
      <c r="A2512" s="48"/>
    </row>
    <row r="2513" spans="1:1" x14ac:dyDescent="0.2">
      <c r="A2513" s="48"/>
    </row>
    <row r="2514" spans="1:1" x14ac:dyDescent="0.2">
      <c r="A2514" s="48"/>
    </row>
    <row r="2515" spans="1:1" x14ac:dyDescent="0.2">
      <c r="A2515" s="48"/>
    </row>
    <row r="2516" spans="1:1" x14ac:dyDescent="0.2">
      <c r="A2516" s="48"/>
    </row>
    <row r="2517" spans="1:1" x14ac:dyDescent="0.2">
      <c r="A2517" s="48"/>
    </row>
    <row r="2518" spans="1:1" x14ac:dyDescent="0.2">
      <c r="A2518" s="48"/>
    </row>
    <row r="2519" spans="1:1" x14ac:dyDescent="0.2">
      <c r="A2519" s="48"/>
    </row>
    <row r="2520" spans="1:1" x14ac:dyDescent="0.2">
      <c r="A2520" s="48"/>
    </row>
    <row r="2521" spans="1:1" x14ac:dyDescent="0.2">
      <c r="A2521" s="48"/>
    </row>
    <row r="2522" spans="1:1" x14ac:dyDescent="0.2">
      <c r="A2522" s="48"/>
    </row>
    <row r="2523" spans="1:1" x14ac:dyDescent="0.2">
      <c r="A2523" s="48"/>
    </row>
    <row r="2524" spans="1:1" x14ac:dyDescent="0.2">
      <c r="A2524" s="48"/>
    </row>
    <row r="2525" spans="1:1" x14ac:dyDescent="0.2">
      <c r="A2525" s="48"/>
    </row>
    <row r="2526" spans="1:1" x14ac:dyDescent="0.2">
      <c r="A2526" s="48"/>
    </row>
    <row r="2527" spans="1:1" x14ac:dyDescent="0.2">
      <c r="A2527" s="48"/>
    </row>
    <row r="2528" spans="1:1" x14ac:dyDescent="0.2">
      <c r="A2528" s="48"/>
    </row>
    <row r="2529" spans="1:1" x14ac:dyDescent="0.2">
      <c r="A2529" s="48"/>
    </row>
    <row r="2530" spans="1:1" x14ac:dyDescent="0.2">
      <c r="A2530" s="48"/>
    </row>
    <row r="2531" spans="1:1" x14ac:dyDescent="0.2">
      <c r="A2531" s="48"/>
    </row>
    <row r="2532" spans="1:1" x14ac:dyDescent="0.2">
      <c r="A2532" s="48"/>
    </row>
    <row r="2533" spans="1:1" x14ac:dyDescent="0.2">
      <c r="A2533" s="48"/>
    </row>
    <row r="2534" spans="1:1" x14ac:dyDescent="0.2">
      <c r="A2534" s="48"/>
    </row>
    <row r="2535" spans="1:1" x14ac:dyDescent="0.2">
      <c r="A2535" s="48"/>
    </row>
    <row r="2536" spans="1:1" x14ac:dyDescent="0.2">
      <c r="A2536" s="48"/>
    </row>
    <row r="2537" spans="1:1" x14ac:dyDescent="0.2">
      <c r="A2537" s="48"/>
    </row>
    <row r="2538" spans="1:1" x14ac:dyDescent="0.2">
      <c r="A2538" s="48"/>
    </row>
    <row r="2539" spans="1:1" x14ac:dyDescent="0.2">
      <c r="A2539" s="48"/>
    </row>
    <row r="2540" spans="1:1" x14ac:dyDescent="0.2">
      <c r="A2540" s="48"/>
    </row>
    <row r="2541" spans="1:1" x14ac:dyDescent="0.2">
      <c r="A2541" s="48"/>
    </row>
    <row r="2542" spans="1:1" x14ac:dyDescent="0.2">
      <c r="A2542" s="48"/>
    </row>
    <row r="2543" spans="1:1" x14ac:dyDescent="0.2">
      <c r="A2543" s="48"/>
    </row>
    <row r="2544" spans="1:1" x14ac:dyDescent="0.2">
      <c r="A2544" s="48"/>
    </row>
    <row r="2545" spans="1:1" x14ac:dyDescent="0.2">
      <c r="A2545" s="48"/>
    </row>
    <row r="2546" spans="1:1" x14ac:dyDescent="0.2">
      <c r="A2546" s="48"/>
    </row>
    <row r="2547" spans="1:1" x14ac:dyDescent="0.2">
      <c r="A2547" s="48"/>
    </row>
    <row r="2548" spans="1:1" x14ac:dyDescent="0.2">
      <c r="A2548" s="48"/>
    </row>
    <row r="2549" spans="1:1" x14ac:dyDescent="0.2">
      <c r="A2549" s="48"/>
    </row>
    <row r="2550" spans="1:1" x14ac:dyDescent="0.2">
      <c r="A2550" s="48"/>
    </row>
    <row r="2551" spans="1:1" x14ac:dyDescent="0.2">
      <c r="A2551" s="48"/>
    </row>
    <row r="2552" spans="1:1" x14ac:dyDescent="0.2">
      <c r="A2552" s="48"/>
    </row>
    <row r="2553" spans="1:1" x14ac:dyDescent="0.2">
      <c r="A2553" s="48"/>
    </row>
    <row r="2554" spans="1:1" x14ac:dyDescent="0.2">
      <c r="A2554" s="48"/>
    </row>
    <row r="2555" spans="1:1" x14ac:dyDescent="0.2">
      <c r="A2555" s="48"/>
    </row>
    <row r="2556" spans="1:1" x14ac:dyDescent="0.2">
      <c r="A2556" s="48"/>
    </row>
    <row r="2557" spans="1:1" x14ac:dyDescent="0.2">
      <c r="A2557" s="48"/>
    </row>
    <row r="2558" spans="1:1" x14ac:dyDescent="0.2">
      <c r="A2558" s="48"/>
    </row>
    <row r="2559" spans="1:1" x14ac:dyDescent="0.2">
      <c r="A2559" s="48"/>
    </row>
    <row r="2560" spans="1:1" x14ac:dyDescent="0.2">
      <c r="A2560" s="48"/>
    </row>
    <row r="2561" spans="1:1" x14ac:dyDescent="0.2">
      <c r="A2561" s="48"/>
    </row>
    <row r="2562" spans="1:1" x14ac:dyDescent="0.2">
      <c r="A2562" s="48"/>
    </row>
    <row r="2563" spans="1:1" x14ac:dyDescent="0.2">
      <c r="A2563" s="48"/>
    </row>
    <row r="2564" spans="1:1" x14ac:dyDescent="0.2">
      <c r="A2564" s="48"/>
    </row>
    <row r="2565" spans="1:1" x14ac:dyDescent="0.2">
      <c r="A2565" s="48"/>
    </row>
    <row r="2566" spans="1:1" x14ac:dyDescent="0.2">
      <c r="A2566" s="48"/>
    </row>
    <row r="2567" spans="1:1" x14ac:dyDescent="0.2">
      <c r="A2567" s="48"/>
    </row>
    <row r="2568" spans="1:1" x14ac:dyDescent="0.2">
      <c r="A2568" s="48"/>
    </row>
    <row r="2569" spans="1:1" x14ac:dyDescent="0.2">
      <c r="A2569" s="48"/>
    </row>
    <row r="2570" spans="1:1" x14ac:dyDescent="0.2">
      <c r="A2570" s="48"/>
    </row>
    <row r="2571" spans="1:1" x14ac:dyDescent="0.2">
      <c r="A2571" s="48"/>
    </row>
    <row r="2572" spans="1:1" x14ac:dyDescent="0.2">
      <c r="A2572" s="48"/>
    </row>
    <row r="2573" spans="1:1" x14ac:dyDescent="0.2">
      <c r="A2573" s="48"/>
    </row>
    <row r="2574" spans="1:1" x14ac:dyDescent="0.2">
      <c r="A2574" s="48"/>
    </row>
    <row r="2575" spans="1:1" x14ac:dyDescent="0.2">
      <c r="A2575" s="48"/>
    </row>
    <row r="2576" spans="1:1" x14ac:dyDescent="0.2">
      <c r="A2576" s="48"/>
    </row>
    <row r="2577" spans="1:1" x14ac:dyDescent="0.2">
      <c r="A2577" s="48"/>
    </row>
    <row r="2578" spans="1:1" x14ac:dyDescent="0.2">
      <c r="A2578" s="48"/>
    </row>
    <row r="2579" spans="1:1" x14ac:dyDescent="0.2">
      <c r="A2579" s="48"/>
    </row>
    <row r="2580" spans="1:1" x14ac:dyDescent="0.2">
      <c r="A2580" s="48"/>
    </row>
    <row r="2581" spans="1:1" x14ac:dyDescent="0.2">
      <c r="A2581" s="48"/>
    </row>
    <row r="2582" spans="1:1" x14ac:dyDescent="0.2">
      <c r="A2582" s="48"/>
    </row>
    <row r="2583" spans="1:1" x14ac:dyDescent="0.2">
      <c r="A2583" s="48"/>
    </row>
    <row r="2584" spans="1:1" x14ac:dyDescent="0.2">
      <c r="A2584" s="48"/>
    </row>
    <row r="2585" spans="1:1" x14ac:dyDescent="0.2">
      <c r="A2585" s="48"/>
    </row>
    <row r="2586" spans="1:1" x14ac:dyDescent="0.2">
      <c r="A2586" s="48"/>
    </row>
    <row r="2587" spans="1:1" x14ac:dyDescent="0.2">
      <c r="A2587" s="48"/>
    </row>
    <row r="2588" spans="1:1" x14ac:dyDescent="0.2">
      <c r="A2588" s="48"/>
    </row>
    <row r="2589" spans="1:1" x14ac:dyDescent="0.2">
      <c r="A2589" s="48"/>
    </row>
    <row r="2590" spans="1:1" x14ac:dyDescent="0.2">
      <c r="A2590" s="48"/>
    </row>
    <row r="2591" spans="1:1" x14ac:dyDescent="0.2">
      <c r="A2591" s="48"/>
    </row>
    <row r="2592" spans="1:1" x14ac:dyDescent="0.2">
      <c r="A2592" s="48"/>
    </row>
    <row r="2593" spans="1:1" x14ac:dyDescent="0.2">
      <c r="A2593" s="48"/>
    </row>
    <row r="2594" spans="1:1" x14ac:dyDescent="0.2">
      <c r="A2594" s="48"/>
    </row>
    <row r="2595" spans="1:1" x14ac:dyDescent="0.2">
      <c r="A2595" s="48"/>
    </row>
    <row r="2596" spans="1:1" x14ac:dyDescent="0.2">
      <c r="A2596" s="48"/>
    </row>
    <row r="2597" spans="1:1" x14ac:dyDescent="0.2">
      <c r="A2597" s="48"/>
    </row>
    <row r="2598" spans="1:1" x14ac:dyDescent="0.2">
      <c r="A2598" s="48"/>
    </row>
    <row r="2599" spans="1:1" x14ac:dyDescent="0.2">
      <c r="A2599" s="48"/>
    </row>
    <row r="2600" spans="1:1" x14ac:dyDescent="0.2">
      <c r="A2600" s="48"/>
    </row>
    <row r="2601" spans="1:1" x14ac:dyDescent="0.2">
      <c r="A2601" s="48"/>
    </row>
    <row r="2602" spans="1:1" x14ac:dyDescent="0.2">
      <c r="A2602" s="48"/>
    </row>
    <row r="2603" spans="1:1" x14ac:dyDescent="0.2">
      <c r="A2603" s="48"/>
    </row>
    <row r="2604" spans="1:1" x14ac:dyDescent="0.2">
      <c r="A2604" s="48"/>
    </row>
    <row r="2605" spans="1:1" x14ac:dyDescent="0.2">
      <c r="A2605" s="48"/>
    </row>
    <row r="2606" spans="1:1" x14ac:dyDescent="0.2">
      <c r="A2606" s="48"/>
    </row>
    <row r="2607" spans="1:1" x14ac:dyDescent="0.2">
      <c r="A2607" s="48"/>
    </row>
    <row r="2608" spans="1:1" x14ac:dyDescent="0.2">
      <c r="A2608" s="48"/>
    </row>
    <row r="2609" spans="1:1" x14ac:dyDescent="0.2">
      <c r="A2609" s="48"/>
    </row>
    <row r="2610" spans="1:1" x14ac:dyDescent="0.2">
      <c r="A2610" s="48"/>
    </row>
    <row r="2611" spans="1:1" x14ac:dyDescent="0.2">
      <c r="A2611" s="48"/>
    </row>
    <row r="2612" spans="1:1" x14ac:dyDescent="0.2">
      <c r="A2612" s="48"/>
    </row>
    <row r="2613" spans="1:1" x14ac:dyDescent="0.2">
      <c r="A2613" s="48"/>
    </row>
    <row r="2614" spans="1:1" x14ac:dyDescent="0.2">
      <c r="A2614" s="48"/>
    </row>
    <row r="2615" spans="1:1" x14ac:dyDescent="0.2">
      <c r="A2615" s="48"/>
    </row>
    <row r="2616" spans="1:1" x14ac:dyDescent="0.2">
      <c r="A2616" s="48"/>
    </row>
    <row r="2617" spans="1:1" x14ac:dyDescent="0.2">
      <c r="A2617" s="48"/>
    </row>
    <row r="2618" spans="1:1" x14ac:dyDescent="0.2">
      <c r="A2618" s="48"/>
    </row>
    <row r="2619" spans="1:1" x14ac:dyDescent="0.2">
      <c r="A2619" s="48"/>
    </row>
    <row r="2620" spans="1:1" x14ac:dyDescent="0.2">
      <c r="A2620" s="48"/>
    </row>
    <row r="2621" spans="1:1" x14ac:dyDescent="0.2">
      <c r="A2621" s="48"/>
    </row>
    <row r="2622" spans="1:1" x14ac:dyDescent="0.2">
      <c r="A2622" s="48"/>
    </row>
    <row r="2623" spans="1:1" x14ac:dyDescent="0.2">
      <c r="A2623" s="48"/>
    </row>
    <row r="2624" spans="1:1" x14ac:dyDescent="0.2">
      <c r="A2624" s="48"/>
    </row>
    <row r="2625" spans="1:1" x14ac:dyDescent="0.2">
      <c r="A2625" s="48"/>
    </row>
    <row r="2626" spans="1:1" x14ac:dyDescent="0.2">
      <c r="A2626" s="48"/>
    </row>
    <row r="2627" spans="1:1" x14ac:dyDescent="0.2">
      <c r="A2627" s="48"/>
    </row>
    <row r="2628" spans="1:1" x14ac:dyDescent="0.2">
      <c r="A2628" s="48"/>
    </row>
    <row r="2629" spans="1:1" x14ac:dyDescent="0.2">
      <c r="A2629" s="48"/>
    </row>
    <row r="2630" spans="1:1" x14ac:dyDescent="0.2">
      <c r="A2630" s="48"/>
    </row>
    <row r="2631" spans="1:1" x14ac:dyDescent="0.2">
      <c r="A2631" s="48"/>
    </row>
    <row r="2632" spans="1:1" x14ac:dyDescent="0.2">
      <c r="A2632" s="48"/>
    </row>
    <row r="2633" spans="1:1" x14ac:dyDescent="0.2">
      <c r="A2633" s="48"/>
    </row>
    <row r="2634" spans="1:1" x14ac:dyDescent="0.2">
      <c r="A2634" s="48"/>
    </row>
    <row r="2635" spans="1:1" x14ac:dyDescent="0.2">
      <c r="A2635" s="48"/>
    </row>
    <row r="2636" spans="1:1" x14ac:dyDescent="0.2">
      <c r="A2636" s="48"/>
    </row>
    <row r="2637" spans="1:1" x14ac:dyDescent="0.2">
      <c r="A2637" s="48"/>
    </row>
    <row r="2638" spans="1:1" x14ac:dyDescent="0.2">
      <c r="A2638" s="48"/>
    </row>
    <row r="2639" spans="1:1" x14ac:dyDescent="0.2">
      <c r="A2639" s="48"/>
    </row>
    <row r="2640" spans="1:1" x14ac:dyDescent="0.2">
      <c r="A2640" s="48"/>
    </row>
    <row r="2641" spans="1:1" x14ac:dyDescent="0.2">
      <c r="A2641" s="48"/>
    </row>
    <row r="2642" spans="1:1" x14ac:dyDescent="0.2">
      <c r="A2642" s="48"/>
    </row>
    <row r="2643" spans="1:1" x14ac:dyDescent="0.2">
      <c r="A2643" s="48"/>
    </row>
    <row r="2644" spans="1:1" x14ac:dyDescent="0.2">
      <c r="A2644" s="48"/>
    </row>
    <row r="2645" spans="1:1" x14ac:dyDescent="0.2">
      <c r="A2645" s="48"/>
    </row>
    <row r="2646" spans="1:1" x14ac:dyDescent="0.2">
      <c r="A2646" s="48"/>
    </row>
    <row r="2647" spans="1:1" x14ac:dyDescent="0.2">
      <c r="A2647" s="48"/>
    </row>
    <row r="2648" spans="1:1" x14ac:dyDescent="0.2">
      <c r="A2648" s="48"/>
    </row>
    <row r="2649" spans="1:1" x14ac:dyDescent="0.2">
      <c r="A2649" s="48"/>
    </row>
    <row r="2650" spans="1:1" x14ac:dyDescent="0.2">
      <c r="A2650" s="48"/>
    </row>
    <row r="2651" spans="1:1" x14ac:dyDescent="0.2">
      <c r="A2651" s="48"/>
    </row>
    <row r="2652" spans="1:1" x14ac:dyDescent="0.2">
      <c r="A2652" s="48"/>
    </row>
    <row r="2653" spans="1:1" x14ac:dyDescent="0.2">
      <c r="A2653" s="48"/>
    </row>
    <row r="2654" spans="1:1" x14ac:dyDescent="0.2">
      <c r="A2654" s="48"/>
    </row>
    <row r="2655" spans="1:1" x14ac:dyDescent="0.2">
      <c r="A2655" s="48"/>
    </row>
    <row r="2656" spans="1:1" x14ac:dyDescent="0.2">
      <c r="A2656" s="48"/>
    </row>
    <row r="2657" spans="1:1" x14ac:dyDescent="0.2">
      <c r="A2657" s="48"/>
    </row>
    <row r="2658" spans="1:1" x14ac:dyDescent="0.2">
      <c r="A2658" s="48"/>
    </row>
    <row r="2659" spans="1:1" x14ac:dyDescent="0.2">
      <c r="A2659" s="48"/>
    </row>
    <row r="2660" spans="1:1" x14ac:dyDescent="0.2">
      <c r="A2660" s="48"/>
    </row>
    <row r="2661" spans="1:1" x14ac:dyDescent="0.2">
      <c r="A2661" s="48"/>
    </row>
    <row r="2662" spans="1:1" x14ac:dyDescent="0.2">
      <c r="A2662" s="48"/>
    </row>
    <row r="2663" spans="1:1" x14ac:dyDescent="0.2">
      <c r="A2663" s="48"/>
    </row>
    <row r="2664" spans="1:1" x14ac:dyDescent="0.2">
      <c r="A2664" s="48"/>
    </row>
    <row r="2665" spans="1:1" x14ac:dyDescent="0.2">
      <c r="A2665" s="48"/>
    </row>
    <row r="2666" spans="1:1" x14ac:dyDescent="0.2">
      <c r="A2666" s="48"/>
    </row>
    <row r="2667" spans="1:1" x14ac:dyDescent="0.2">
      <c r="A2667" s="48"/>
    </row>
    <row r="2668" spans="1:1" x14ac:dyDescent="0.2">
      <c r="A2668" s="48"/>
    </row>
    <row r="2669" spans="1:1" x14ac:dyDescent="0.2">
      <c r="A2669" s="48"/>
    </row>
    <row r="2670" spans="1:1" x14ac:dyDescent="0.2">
      <c r="A2670" s="48"/>
    </row>
    <row r="2671" spans="1:1" x14ac:dyDescent="0.2">
      <c r="A2671" s="48"/>
    </row>
    <row r="2672" spans="1:1" x14ac:dyDescent="0.2">
      <c r="A2672" s="48"/>
    </row>
    <row r="2673" spans="1:1" x14ac:dyDescent="0.2">
      <c r="A2673" s="48"/>
    </row>
    <row r="2674" spans="1:1" x14ac:dyDescent="0.2">
      <c r="A2674" s="48"/>
    </row>
    <row r="2675" spans="1:1" x14ac:dyDescent="0.2">
      <c r="A2675" s="48"/>
    </row>
    <row r="2676" spans="1:1" x14ac:dyDescent="0.2">
      <c r="A2676" s="48"/>
    </row>
    <row r="2677" spans="1:1" x14ac:dyDescent="0.2">
      <c r="A2677" s="48"/>
    </row>
    <row r="2678" spans="1:1" x14ac:dyDescent="0.2">
      <c r="A2678" s="48"/>
    </row>
    <row r="2679" spans="1:1" x14ac:dyDescent="0.2">
      <c r="A2679" s="48"/>
    </row>
    <row r="2680" spans="1:1" x14ac:dyDescent="0.2">
      <c r="A2680" s="48"/>
    </row>
    <row r="2681" spans="1:1" x14ac:dyDescent="0.2">
      <c r="A2681" s="48"/>
    </row>
    <row r="2682" spans="1:1" x14ac:dyDescent="0.2">
      <c r="A2682" s="48"/>
    </row>
    <row r="2683" spans="1:1" x14ac:dyDescent="0.2">
      <c r="A2683" s="48"/>
    </row>
    <row r="2684" spans="1:1" x14ac:dyDescent="0.2">
      <c r="A2684" s="48"/>
    </row>
    <row r="2685" spans="1:1" x14ac:dyDescent="0.2">
      <c r="A2685" s="48"/>
    </row>
    <row r="2686" spans="1:1" x14ac:dyDescent="0.2">
      <c r="A2686" s="48"/>
    </row>
    <row r="2687" spans="1:1" x14ac:dyDescent="0.2">
      <c r="A2687" s="48"/>
    </row>
    <row r="2688" spans="1:1" x14ac:dyDescent="0.2">
      <c r="A2688" s="48"/>
    </row>
    <row r="2689" spans="1:1" x14ac:dyDescent="0.2">
      <c r="A2689" s="48"/>
    </row>
    <row r="2690" spans="1:1" x14ac:dyDescent="0.2">
      <c r="A2690" s="48"/>
    </row>
    <row r="2691" spans="1:1" x14ac:dyDescent="0.2">
      <c r="A2691" s="48"/>
    </row>
    <row r="2692" spans="1:1" x14ac:dyDescent="0.2">
      <c r="A2692" s="48"/>
    </row>
    <row r="2693" spans="1:1" x14ac:dyDescent="0.2">
      <c r="A2693" s="48"/>
    </row>
    <row r="2694" spans="1:1" x14ac:dyDescent="0.2">
      <c r="A2694" s="48"/>
    </row>
    <row r="2695" spans="1:1" x14ac:dyDescent="0.2">
      <c r="A2695" s="48"/>
    </row>
    <row r="2696" spans="1:1" x14ac:dyDescent="0.2">
      <c r="A2696" s="48"/>
    </row>
    <row r="2697" spans="1:1" x14ac:dyDescent="0.2">
      <c r="A2697" s="48"/>
    </row>
    <row r="2698" spans="1:1" x14ac:dyDescent="0.2">
      <c r="A2698" s="48"/>
    </row>
    <row r="2699" spans="1:1" x14ac:dyDescent="0.2">
      <c r="A2699" s="48"/>
    </row>
    <row r="2700" spans="1:1" x14ac:dyDescent="0.2">
      <c r="A2700" s="48"/>
    </row>
    <row r="2701" spans="1:1" x14ac:dyDescent="0.2">
      <c r="A2701" s="48"/>
    </row>
    <row r="2702" spans="1:1" x14ac:dyDescent="0.2">
      <c r="A2702" s="48"/>
    </row>
    <row r="2703" spans="1:1" x14ac:dyDescent="0.2">
      <c r="A2703" s="48"/>
    </row>
    <row r="2704" spans="1:1" x14ac:dyDescent="0.2">
      <c r="A2704" s="48"/>
    </row>
    <row r="2705" spans="1:1" x14ac:dyDescent="0.2">
      <c r="A2705" s="48"/>
    </row>
    <row r="2706" spans="1:1" x14ac:dyDescent="0.2">
      <c r="A2706" s="48"/>
    </row>
    <row r="2707" spans="1:1" x14ac:dyDescent="0.2">
      <c r="A2707" s="48"/>
    </row>
    <row r="2708" spans="1:1" x14ac:dyDescent="0.2">
      <c r="A2708" s="48"/>
    </row>
    <row r="2709" spans="1:1" x14ac:dyDescent="0.2">
      <c r="A2709" s="48"/>
    </row>
    <row r="2710" spans="1:1" x14ac:dyDescent="0.2">
      <c r="A2710" s="48"/>
    </row>
    <row r="2711" spans="1:1" x14ac:dyDescent="0.2">
      <c r="A2711" s="48"/>
    </row>
    <row r="2712" spans="1:1" x14ac:dyDescent="0.2">
      <c r="A2712" s="48"/>
    </row>
    <row r="2713" spans="1:1" x14ac:dyDescent="0.2">
      <c r="A2713" s="48"/>
    </row>
    <row r="2714" spans="1:1" x14ac:dyDescent="0.2">
      <c r="A2714" s="48"/>
    </row>
    <row r="2715" spans="1:1" x14ac:dyDescent="0.2">
      <c r="A2715" s="48"/>
    </row>
    <row r="2716" spans="1:1" x14ac:dyDescent="0.2">
      <c r="A2716" s="48"/>
    </row>
    <row r="2717" spans="1:1" x14ac:dyDescent="0.2">
      <c r="A2717" s="48"/>
    </row>
    <row r="2718" spans="1:1" x14ac:dyDescent="0.2">
      <c r="A2718" s="48"/>
    </row>
    <row r="2719" spans="1:1" x14ac:dyDescent="0.2">
      <c r="A2719" s="48"/>
    </row>
    <row r="2720" spans="1:1" x14ac:dyDescent="0.2">
      <c r="A2720" s="48"/>
    </row>
    <row r="2721" spans="1:1" x14ac:dyDescent="0.2">
      <c r="A2721" s="48"/>
    </row>
    <row r="2722" spans="1:1" x14ac:dyDescent="0.2">
      <c r="A2722" s="48"/>
    </row>
    <row r="2723" spans="1:1" x14ac:dyDescent="0.2">
      <c r="A2723" s="48"/>
    </row>
    <row r="2724" spans="1:1" x14ac:dyDescent="0.2">
      <c r="A2724" s="48"/>
    </row>
    <row r="2725" spans="1:1" x14ac:dyDescent="0.2">
      <c r="A2725" s="48"/>
    </row>
    <row r="2726" spans="1:1" x14ac:dyDescent="0.2">
      <c r="A2726" s="48"/>
    </row>
    <row r="2727" spans="1:1" x14ac:dyDescent="0.2">
      <c r="A2727" s="48"/>
    </row>
    <row r="2728" spans="1:1" x14ac:dyDescent="0.2">
      <c r="A2728" s="48"/>
    </row>
    <row r="2729" spans="1:1" x14ac:dyDescent="0.2">
      <c r="A2729" s="48"/>
    </row>
    <row r="2730" spans="1:1" x14ac:dyDescent="0.2">
      <c r="A2730" s="48"/>
    </row>
    <row r="2731" spans="1:1" x14ac:dyDescent="0.2">
      <c r="A2731" s="48"/>
    </row>
    <row r="2732" spans="1:1" x14ac:dyDescent="0.2">
      <c r="A2732" s="48"/>
    </row>
    <row r="2733" spans="1:1" x14ac:dyDescent="0.2">
      <c r="A2733" s="48"/>
    </row>
    <row r="2734" spans="1:1" x14ac:dyDescent="0.2">
      <c r="A2734" s="48"/>
    </row>
    <row r="2735" spans="1:1" x14ac:dyDescent="0.2">
      <c r="A2735" s="48"/>
    </row>
    <row r="2736" spans="1:1" x14ac:dyDescent="0.2">
      <c r="A2736" s="48"/>
    </row>
    <row r="2737" spans="1:1" x14ac:dyDescent="0.2">
      <c r="A2737" s="48"/>
    </row>
    <row r="2738" spans="1:1" x14ac:dyDescent="0.2">
      <c r="A2738" s="48"/>
    </row>
    <row r="2739" spans="1:1" x14ac:dyDescent="0.2">
      <c r="A2739" s="48"/>
    </row>
    <row r="2740" spans="1:1" x14ac:dyDescent="0.2">
      <c r="A2740" s="48"/>
    </row>
    <row r="2741" spans="1:1" x14ac:dyDescent="0.2">
      <c r="A2741" s="48"/>
    </row>
    <row r="2742" spans="1:1" x14ac:dyDescent="0.2">
      <c r="A2742" s="48"/>
    </row>
    <row r="2743" spans="1:1" x14ac:dyDescent="0.2">
      <c r="A2743" s="48"/>
    </row>
    <row r="2744" spans="1:1" x14ac:dyDescent="0.2">
      <c r="A2744" s="48"/>
    </row>
    <row r="2745" spans="1:1" x14ac:dyDescent="0.2">
      <c r="A2745" s="48"/>
    </row>
    <row r="2746" spans="1:1" x14ac:dyDescent="0.2">
      <c r="A2746" s="48"/>
    </row>
    <row r="2747" spans="1:1" x14ac:dyDescent="0.2">
      <c r="A2747" s="48"/>
    </row>
    <row r="2748" spans="1:1" x14ac:dyDescent="0.2">
      <c r="A2748" s="48"/>
    </row>
    <row r="2749" spans="1:1" x14ac:dyDescent="0.2">
      <c r="A2749" s="48"/>
    </row>
    <row r="2750" spans="1:1" x14ac:dyDescent="0.2">
      <c r="A2750" s="48"/>
    </row>
    <row r="2751" spans="1:1" x14ac:dyDescent="0.2">
      <c r="A2751" s="48"/>
    </row>
    <row r="2752" spans="1:1" x14ac:dyDescent="0.2">
      <c r="A2752" s="48"/>
    </row>
    <row r="2753" spans="1:1" x14ac:dyDescent="0.2">
      <c r="A2753" s="48"/>
    </row>
    <row r="2754" spans="1:1" x14ac:dyDescent="0.2">
      <c r="A2754" s="48"/>
    </row>
    <row r="2755" spans="1:1" x14ac:dyDescent="0.2">
      <c r="A2755" s="48"/>
    </row>
    <row r="2756" spans="1:1" x14ac:dyDescent="0.2">
      <c r="A2756" s="48"/>
    </row>
    <row r="2757" spans="1:1" x14ac:dyDescent="0.2">
      <c r="A2757" s="48"/>
    </row>
    <row r="2758" spans="1:1" x14ac:dyDescent="0.2">
      <c r="A2758" s="48"/>
    </row>
    <row r="2759" spans="1:1" x14ac:dyDescent="0.2">
      <c r="A2759" s="48"/>
    </row>
    <row r="2760" spans="1:1" x14ac:dyDescent="0.2">
      <c r="A2760" s="48"/>
    </row>
    <row r="2761" spans="1:1" x14ac:dyDescent="0.2">
      <c r="A2761" s="48"/>
    </row>
    <row r="2762" spans="1:1" x14ac:dyDescent="0.2">
      <c r="A2762" s="48"/>
    </row>
    <row r="2763" spans="1:1" x14ac:dyDescent="0.2">
      <c r="A2763" s="48"/>
    </row>
    <row r="2764" spans="1:1" x14ac:dyDescent="0.2">
      <c r="A2764" s="48"/>
    </row>
    <row r="2765" spans="1:1" x14ac:dyDescent="0.2">
      <c r="A2765" s="48"/>
    </row>
    <row r="2766" spans="1:1" x14ac:dyDescent="0.2">
      <c r="A2766" s="48"/>
    </row>
    <row r="2767" spans="1:1" x14ac:dyDescent="0.2">
      <c r="A2767" s="48"/>
    </row>
    <row r="2768" spans="1:1" x14ac:dyDescent="0.2">
      <c r="A2768" s="48"/>
    </row>
    <row r="2769" spans="1:1" x14ac:dyDescent="0.2">
      <c r="A2769" s="48"/>
    </row>
    <row r="2770" spans="1:1" x14ac:dyDescent="0.2">
      <c r="A2770" s="48"/>
    </row>
    <row r="2771" spans="1:1" x14ac:dyDescent="0.2">
      <c r="A2771" s="48"/>
    </row>
    <row r="2772" spans="1:1" x14ac:dyDescent="0.2">
      <c r="A2772" s="48"/>
    </row>
    <row r="2773" spans="1:1" x14ac:dyDescent="0.2">
      <c r="A2773" s="48"/>
    </row>
    <row r="2774" spans="1:1" x14ac:dyDescent="0.2">
      <c r="A2774" s="48"/>
    </row>
    <row r="2775" spans="1:1" x14ac:dyDescent="0.2">
      <c r="A2775" s="48"/>
    </row>
    <row r="2776" spans="1:1" x14ac:dyDescent="0.2">
      <c r="A2776" s="48"/>
    </row>
    <row r="2777" spans="1:1" x14ac:dyDescent="0.2">
      <c r="A2777" s="48"/>
    </row>
    <row r="2778" spans="1:1" x14ac:dyDescent="0.2">
      <c r="A2778" s="48"/>
    </row>
    <row r="2779" spans="1:1" x14ac:dyDescent="0.2">
      <c r="A2779" s="48"/>
    </row>
    <row r="2780" spans="1:1" x14ac:dyDescent="0.2">
      <c r="A2780" s="48"/>
    </row>
    <row r="2781" spans="1:1" x14ac:dyDescent="0.2">
      <c r="A2781" s="48"/>
    </row>
    <row r="2782" spans="1:1" x14ac:dyDescent="0.2">
      <c r="A2782" s="48"/>
    </row>
    <row r="2783" spans="1:1" x14ac:dyDescent="0.2">
      <c r="A2783" s="48"/>
    </row>
    <row r="2784" spans="1:1" x14ac:dyDescent="0.2">
      <c r="A2784" s="48"/>
    </row>
    <row r="2785" spans="1:1" x14ac:dyDescent="0.2">
      <c r="A2785" s="48"/>
    </row>
    <row r="2786" spans="1:1" x14ac:dyDescent="0.2">
      <c r="A2786" s="48"/>
    </row>
    <row r="2787" spans="1:1" x14ac:dyDescent="0.2">
      <c r="A2787" s="48"/>
    </row>
    <row r="2788" spans="1:1" x14ac:dyDescent="0.2">
      <c r="A2788" s="48"/>
    </row>
    <row r="2789" spans="1:1" x14ac:dyDescent="0.2">
      <c r="A2789" s="48"/>
    </row>
    <row r="2790" spans="1:1" x14ac:dyDescent="0.2">
      <c r="A2790" s="48"/>
    </row>
    <row r="2791" spans="1:1" x14ac:dyDescent="0.2">
      <c r="A2791" s="48"/>
    </row>
    <row r="2792" spans="1:1" x14ac:dyDescent="0.2">
      <c r="A2792" s="48"/>
    </row>
    <row r="2793" spans="1:1" x14ac:dyDescent="0.2">
      <c r="A2793" s="48"/>
    </row>
    <row r="2794" spans="1:1" x14ac:dyDescent="0.2">
      <c r="A2794" s="48"/>
    </row>
    <row r="2795" spans="1:1" x14ac:dyDescent="0.2">
      <c r="A2795" s="48"/>
    </row>
    <row r="2796" spans="1:1" x14ac:dyDescent="0.2">
      <c r="A2796" s="48"/>
    </row>
    <row r="2797" spans="1:1" x14ac:dyDescent="0.2">
      <c r="A2797" s="48"/>
    </row>
    <row r="2798" spans="1:1" x14ac:dyDescent="0.2">
      <c r="A2798" s="48"/>
    </row>
    <row r="2799" spans="1:1" x14ac:dyDescent="0.2">
      <c r="A2799" s="48"/>
    </row>
    <row r="2800" spans="1:1" x14ac:dyDescent="0.2">
      <c r="A2800" s="48"/>
    </row>
    <row r="2801" spans="1:1" x14ac:dyDescent="0.2">
      <c r="A2801" s="48"/>
    </row>
    <row r="2802" spans="1:1" x14ac:dyDescent="0.2">
      <c r="A2802" s="48"/>
    </row>
    <row r="2803" spans="1:1" x14ac:dyDescent="0.2">
      <c r="A2803" s="48"/>
    </row>
    <row r="2804" spans="1:1" x14ac:dyDescent="0.2">
      <c r="A2804" s="48"/>
    </row>
    <row r="2805" spans="1:1" x14ac:dyDescent="0.2">
      <c r="A2805" s="48"/>
    </row>
    <row r="2806" spans="1:1" x14ac:dyDescent="0.2">
      <c r="A2806" s="48"/>
    </row>
    <row r="2807" spans="1:1" x14ac:dyDescent="0.2">
      <c r="A2807" s="48"/>
    </row>
    <row r="2808" spans="1:1" x14ac:dyDescent="0.2">
      <c r="A2808" s="48"/>
    </row>
    <row r="2809" spans="1:1" x14ac:dyDescent="0.2">
      <c r="A2809" s="48"/>
    </row>
    <row r="2810" spans="1:1" x14ac:dyDescent="0.2">
      <c r="A2810" s="48"/>
    </row>
    <row r="2811" spans="1:1" x14ac:dyDescent="0.2">
      <c r="A2811" s="48"/>
    </row>
    <row r="2812" spans="1:1" x14ac:dyDescent="0.2">
      <c r="A2812" s="48"/>
    </row>
    <row r="2813" spans="1:1" x14ac:dyDescent="0.2">
      <c r="A2813" s="48"/>
    </row>
    <row r="2814" spans="1:1" x14ac:dyDescent="0.2">
      <c r="A2814" s="48"/>
    </row>
    <row r="2815" spans="1:1" x14ac:dyDescent="0.2">
      <c r="A2815" s="48"/>
    </row>
    <row r="2816" spans="1:1" x14ac:dyDescent="0.2">
      <c r="A2816" s="48"/>
    </row>
    <row r="2817" spans="1:1" x14ac:dyDescent="0.2">
      <c r="A2817" s="48"/>
    </row>
    <row r="2818" spans="1:1" x14ac:dyDescent="0.2">
      <c r="A2818" s="48"/>
    </row>
    <row r="2819" spans="1:1" x14ac:dyDescent="0.2">
      <c r="A2819" s="48"/>
    </row>
    <row r="2820" spans="1:1" x14ac:dyDescent="0.2">
      <c r="A2820" s="48"/>
    </row>
    <row r="2821" spans="1:1" x14ac:dyDescent="0.2">
      <c r="A2821" s="48"/>
    </row>
    <row r="2822" spans="1:1" x14ac:dyDescent="0.2">
      <c r="A2822" s="48"/>
    </row>
    <row r="2823" spans="1:1" x14ac:dyDescent="0.2">
      <c r="A2823" s="48"/>
    </row>
    <row r="2824" spans="1:1" x14ac:dyDescent="0.2">
      <c r="A2824" s="48"/>
    </row>
    <row r="2825" spans="1:1" x14ac:dyDescent="0.2">
      <c r="A2825" s="48"/>
    </row>
    <row r="2826" spans="1:1" x14ac:dyDescent="0.2">
      <c r="A2826" s="48"/>
    </row>
    <row r="2827" spans="1:1" x14ac:dyDescent="0.2">
      <c r="A2827" s="48"/>
    </row>
    <row r="2828" spans="1:1" x14ac:dyDescent="0.2">
      <c r="A2828" s="48"/>
    </row>
    <row r="2829" spans="1:1" x14ac:dyDescent="0.2">
      <c r="A2829" s="48"/>
    </row>
    <row r="2830" spans="1:1" x14ac:dyDescent="0.2">
      <c r="A2830" s="48"/>
    </row>
    <row r="2831" spans="1:1" x14ac:dyDescent="0.2">
      <c r="A2831" s="48"/>
    </row>
    <row r="2832" spans="1:1" x14ac:dyDescent="0.2">
      <c r="A2832" s="48"/>
    </row>
    <row r="2833" spans="1:1" x14ac:dyDescent="0.2">
      <c r="A2833" s="48"/>
    </row>
    <row r="2834" spans="1:1" x14ac:dyDescent="0.2">
      <c r="A2834" s="48"/>
    </row>
    <row r="2835" spans="1:1" x14ac:dyDescent="0.2">
      <c r="A2835" s="48"/>
    </row>
    <row r="2836" spans="1:1" x14ac:dyDescent="0.2">
      <c r="A2836" s="48"/>
    </row>
    <row r="2837" spans="1:1" x14ac:dyDescent="0.2">
      <c r="A2837" s="48"/>
    </row>
    <row r="2838" spans="1:1" x14ac:dyDescent="0.2">
      <c r="A2838" s="48"/>
    </row>
    <row r="2839" spans="1:1" x14ac:dyDescent="0.2">
      <c r="A2839" s="48"/>
    </row>
    <row r="2840" spans="1:1" x14ac:dyDescent="0.2">
      <c r="A2840" s="48"/>
    </row>
    <row r="2841" spans="1:1" x14ac:dyDescent="0.2">
      <c r="A2841" s="48"/>
    </row>
    <row r="2842" spans="1:1" x14ac:dyDescent="0.2">
      <c r="A2842" s="48"/>
    </row>
    <row r="2843" spans="1:1" x14ac:dyDescent="0.2">
      <c r="A2843" s="48"/>
    </row>
    <row r="2844" spans="1:1" x14ac:dyDescent="0.2">
      <c r="A2844" s="48"/>
    </row>
    <row r="2845" spans="1:1" x14ac:dyDescent="0.2">
      <c r="A2845" s="48"/>
    </row>
    <row r="2846" spans="1:1" x14ac:dyDescent="0.2">
      <c r="A2846" s="48"/>
    </row>
    <row r="2847" spans="1:1" x14ac:dyDescent="0.2">
      <c r="A2847" s="48"/>
    </row>
    <row r="2848" spans="1:1" x14ac:dyDescent="0.2">
      <c r="A2848" s="48"/>
    </row>
    <row r="2849" spans="1:1" x14ac:dyDescent="0.2">
      <c r="A2849" s="48"/>
    </row>
    <row r="2850" spans="1:1" x14ac:dyDescent="0.2">
      <c r="A2850" s="48"/>
    </row>
    <row r="2851" spans="1:1" x14ac:dyDescent="0.2">
      <c r="A2851" s="48"/>
    </row>
    <row r="2852" spans="1:1" x14ac:dyDescent="0.2">
      <c r="A2852" s="48"/>
    </row>
    <row r="2853" spans="1:1" x14ac:dyDescent="0.2">
      <c r="A2853" s="48"/>
    </row>
    <row r="2854" spans="1:1" x14ac:dyDescent="0.2">
      <c r="A2854" s="48"/>
    </row>
    <row r="2855" spans="1:1" x14ac:dyDescent="0.2">
      <c r="A2855" s="48"/>
    </row>
    <row r="2856" spans="1:1" x14ac:dyDescent="0.2">
      <c r="A2856" s="48"/>
    </row>
    <row r="2857" spans="1:1" x14ac:dyDescent="0.2">
      <c r="A2857" s="48"/>
    </row>
    <row r="2858" spans="1:1" x14ac:dyDescent="0.2">
      <c r="A2858" s="48"/>
    </row>
    <row r="2859" spans="1:1" x14ac:dyDescent="0.2">
      <c r="A2859" s="48"/>
    </row>
    <row r="2860" spans="1:1" x14ac:dyDescent="0.2">
      <c r="A2860" s="48"/>
    </row>
    <row r="2861" spans="1:1" x14ac:dyDescent="0.2">
      <c r="A2861" s="48"/>
    </row>
    <row r="2862" spans="1:1" x14ac:dyDescent="0.2">
      <c r="A2862" s="48"/>
    </row>
    <row r="2863" spans="1:1" x14ac:dyDescent="0.2">
      <c r="A2863" s="48"/>
    </row>
    <row r="2864" spans="1:1" x14ac:dyDescent="0.2">
      <c r="A2864" s="48"/>
    </row>
    <row r="2865" spans="1:1" x14ac:dyDescent="0.2">
      <c r="A2865" s="48"/>
    </row>
    <row r="2866" spans="1:1" x14ac:dyDescent="0.2">
      <c r="A2866" s="48"/>
    </row>
    <row r="2867" spans="1:1" x14ac:dyDescent="0.2">
      <c r="A2867" s="48"/>
    </row>
    <row r="2868" spans="1:1" x14ac:dyDescent="0.2">
      <c r="A2868" s="48"/>
    </row>
    <row r="2869" spans="1:1" x14ac:dyDescent="0.2">
      <c r="A2869" s="48"/>
    </row>
    <row r="2870" spans="1:1" x14ac:dyDescent="0.2">
      <c r="A2870" s="48"/>
    </row>
    <row r="2871" spans="1:1" x14ac:dyDescent="0.2">
      <c r="A2871" s="48"/>
    </row>
    <row r="2872" spans="1:1" x14ac:dyDescent="0.2">
      <c r="A2872" s="48"/>
    </row>
    <row r="2873" spans="1:1" x14ac:dyDescent="0.2">
      <c r="A2873" s="48"/>
    </row>
    <row r="2874" spans="1:1" x14ac:dyDescent="0.2">
      <c r="A2874" s="48"/>
    </row>
    <row r="2875" spans="1:1" x14ac:dyDescent="0.2">
      <c r="A2875" s="48"/>
    </row>
    <row r="2876" spans="1:1" x14ac:dyDescent="0.2">
      <c r="A2876" s="48"/>
    </row>
    <row r="2877" spans="1:1" x14ac:dyDescent="0.2">
      <c r="A2877" s="48"/>
    </row>
    <row r="2878" spans="1:1" x14ac:dyDescent="0.2">
      <c r="A2878" s="48"/>
    </row>
    <row r="2879" spans="1:1" x14ac:dyDescent="0.2">
      <c r="A2879" s="48"/>
    </row>
    <row r="2880" spans="1:1" x14ac:dyDescent="0.2">
      <c r="A2880" s="48"/>
    </row>
    <row r="2881" spans="1:1" x14ac:dyDescent="0.2">
      <c r="A2881" s="48"/>
    </row>
    <row r="2882" spans="1:1" x14ac:dyDescent="0.2">
      <c r="A2882" s="48"/>
    </row>
    <row r="2883" spans="1:1" x14ac:dyDescent="0.2">
      <c r="A2883" s="48"/>
    </row>
    <row r="2884" spans="1:1" x14ac:dyDescent="0.2">
      <c r="A2884" s="48"/>
    </row>
    <row r="2885" spans="1:1" x14ac:dyDescent="0.2">
      <c r="A2885" s="48"/>
    </row>
    <row r="2886" spans="1:1" x14ac:dyDescent="0.2">
      <c r="A2886" s="48"/>
    </row>
    <row r="2887" spans="1:1" x14ac:dyDescent="0.2">
      <c r="A2887" s="48"/>
    </row>
    <row r="2888" spans="1:1" x14ac:dyDescent="0.2">
      <c r="A2888" s="48"/>
    </row>
    <row r="2889" spans="1:1" x14ac:dyDescent="0.2">
      <c r="A2889" s="48"/>
    </row>
    <row r="2890" spans="1:1" x14ac:dyDescent="0.2">
      <c r="A2890" s="48"/>
    </row>
    <row r="2891" spans="1:1" x14ac:dyDescent="0.2">
      <c r="A2891" s="48"/>
    </row>
    <row r="2892" spans="1:1" x14ac:dyDescent="0.2">
      <c r="A2892" s="48"/>
    </row>
    <row r="2893" spans="1:1" x14ac:dyDescent="0.2">
      <c r="A2893" s="48"/>
    </row>
    <row r="2894" spans="1:1" x14ac:dyDescent="0.2">
      <c r="A2894" s="48"/>
    </row>
    <row r="2895" spans="1:1" x14ac:dyDescent="0.2">
      <c r="A2895" s="48"/>
    </row>
    <row r="2896" spans="1:1" x14ac:dyDescent="0.2">
      <c r="A2896" s="48"/>
    </row>
    <row r="2897" spans="1:1" x14ac:dyDescent="0.2">
      <c r="A2897" s="48"/>
    </row>
    <row r="2898" spans="1:1" x14ac:dyDescent="0.2">
      <c r="A2898" s="48"/>
    </row>
    <row r="2899" spans="1:1" x14ac:dyDescent="0.2">
      <c r="A2899" s="48"/>
    </row>
    <row r="2900" spans="1:1" x14ac:dyDescent="0.2">
      <c r="A2900" s="48"/>
    </row>
    <row r="2901" spans="1:1" x14ac:dyDescent="0.2">
      <c r="A2901" s="48"/>
    </row>
    <row r="2902" spans="1:1" x14ac:dyDescent="0.2">
      <c r="A2902" s="48"/>
    </row>
    <row r="2903" spans="1:1" x14ac:dyDescent="0.2">
      <c r="A2903" s="48"/>
    </row>
    <row r="2904" spans="1:1" x14ac:dyDescent="0.2">
      <c r="A2904" s="48"/>
    </row>
    <row r="2905" spans="1:1" x14ac:dyDescent="0.2">
      <c r="A2905" s="48"/>
    </row>
    <row r="2906" spans="1:1" x14ac:dyDescent="0.2">
      <c r="A2906" s="48"/>
    </row>
    <row r="2907" spans="1:1" x14ac:dyDescent="0.2">
      <c r="A2907" s="48"/>
    </row>
    <row r="2908" spans="1:1" x14ac:dyDescent="0.2">
      <c r="A2908" s="48"/>
    </row>
    <row r="2909" spans="1:1" x14ac:dyDescent="0.2">
      <c r="A2909" s="48"/>
    </row>
    <row r="2910" spans="1:1" x14ac:dyDescent="0.2">
      <c r="A2910" s="48"/>
    </row>
    <row r="2911" spans="1:1" x14ac:dyDescent="0.2">
      <c r="A2911" s="48"/>
    </row>
    <row r="2912" spans="1:1" x14ac:dyDescent="0.2">
      <c r="A2912" s="48"/>
    </row>
    <row r="2913" spans="1:1" x14ac:dyDescent="0.2">
      <c r="A2913" s="48"/>
    </row>
    <row r="2914" spans="1:1" x14ac:dyDescent="0.2">
      <c r="A2914" s="48"/>
    </row>
    <row r="2915" spans="1:1" x14ac:dyDescent="0.2">
      <c r="A2915" s="48"/>
    </row>
    <row r="2916" spans="1:1" x14ac:dyDescent="0.2">
      <c r="A2916" s="48"/>
    </row>
    <row r="2917" spans="1:1" x14ac:dyDescent="0.2">
      <c r="A2917" s="48"/>
    </row>
    <row r="2918" spans="1:1" x14ac:dyDescent="0.2">
      <c r="A2918" s="48"/>
    </row>
    <row r="2919" spans="1:1" x14ac:dyDescent="0.2">
      <c r="A2919" s="48"/>
    </row>
    <row r="2920" spans="1:1" x14ac:dyDescent="0.2">
      <c r="A2920" s="48"/>
    </row>
    <row r="2921" spans="1:1" x14ac:dyDescent="0.2">
      <c r="A2921" s="48"/>
    </row>
    <row r="2922" spans="1:1" x14ac:dyDescent="0.2">
      <c r="A2922" s="48"/>
    </row>
    <row r="2923" spans="1:1" x14ac:dyDescent="0.2">
      <c r="A2923" s="48"/>
    </row>
    <row r="2924" spans="1:1" x14ac:dyDescent="0.2">
      <c r="A2924" s="48"/>
    </row>
    <row r="2925" spans="1:1" x14ac:dyDescent="0.2">
      <c r="A2925" s="48"/>
    </row>
    <row r="2926" spans="1:1" x14ac:dyDescent="0.2">
      <c r="A2926" s="48"/>
    </row>
    <row r="2927" spans="1:1" x14ac:dyDescent="0.2">
      <c r="A2927" s="48"/>
    </row>
    <row r="2928" spans="1:1" x14ac:dyDescent="0.2">
      <c r="A2928" s="48"/>
    </row>
    <row r="2929" spans="1:1" x14ac:dyDescent="0.2">
      <c r="A2929" s="48"/>
    </row>
    <row r="2930" spans="1:1" x14ac:dyDescent="0.2">
      <c r="A2930" s="48"/>
    </row>
    <row r="2931" spans="1:1" x14ac:dyDescent="0.2">
      <c r="A2931" s="48"/>
    </row>
    <row r="2932" spans="1:1" x14ac:dyDescent="0.2">
      <c r="A2932" s="48"/>
    </row>
    <row r="2933" spans="1:1" x14ac:dyDescent="0.2">
      <c r="A2933" s="48"/>
    </row>
    <row r="2934" spans="1:1" x14ac:dyDescent="0.2">
      <c r="A2934" s="48"/>
    </row>
    <row r="2935" spans="1:1" x14ac:dyDescent="0.2">
      <c r="A2935" s="48"/>
    </row>
    <row r="2936" spans="1:1" x14ac:dyDescent="0.2">
      <c r="A2936" s="48"/>
    </row>
    <row r="2937" spans="1:1" x14ac:dyDescent="0.2">
      <c r="A2937" s="48"/>
    </row>
    <row r="2938" spans="1:1" x14ac:dyDescent="0.2">
      <c r="A2938" s="48"/>
    </row>
    <row r="2939" spans="1:1" x14ac:dyDescent="0.2">
      <c r="A2939" s="48"/>
    </row>
    <row r="2940" spans="1:1" x14ac:dyDescent="0.2">
      <c r="A2940" s="48"/>
    </row>
    <row r="2941" spans="1:1" x14ac:dyDescent="0.2">
      <c r="A2941" s="48"/>
    </row>
    <row r="2942" spans="1:1" x14ac:dyDescent="0.2">
      <c r="A2942" s="48"/>
    </row>
    <row r="2943" spans="1:1" x14ac:dyDescent="0.2">
      <c r="A2943" s="48"/>
    </row>
    <row r="2944" spans="1:1" x14ac:dyDescent="0.2">
      <c r="A2944" s="48"/>
    </row>
    <row r="2945" spans="1:1" x14ac:dyDescent="0.2">
      <c r="A2945" s="48"/>
    </row>
    <row r="2946" spans="1:1" x14ac:dyDescent="0.2">
      <c r="A2946" s="48"/>
    </row>
    <row r="2947" spans="1:1" x14ac:dyDescent="0.2">
      <c r="A2947" s="48"/>
    </row>
    <row r="2948" spans="1:1" x14ac:dyDescent="0.2">
      <c r="A2948" s="48"/>
    </row>
    <row r="2949" spans="1:1" x14ac:dyDescent="0.2">
      <c r="A2949" s="48"/>
    </row>
    <row r="2950" spans="1:1" x14ac:dyDescent="0.2">
      <c r="A2950" s="48"/>
    </row>
    <row r="2951" spans="1:1" x14ac:dyDescent="0.2">
      <c r="A2951" s="48"/>
    </row>
    <row r="2952" spans="1:1" x14ac:dyDescent="0.2">
      <c r="A2952" s="48"/>
    </row>
    <row r="2953" spans="1:1" x14ac:dyDescent="0.2">
      <c r="A2953" s="48"/>
    </row>
    <row r="2954" spans="1:1" x14ac:dyDescent="0.2">
      <c r="A2954" s="48"/>
    </row>
    <row r="2955" spans="1:1" x14ac:dyDescent="0.2">
      <c r="A2955" s="48"/>
    </row>
    <row r="2956" spans="1:1" x14ac:dyDescent="0.2">
      <c r="A2956" s="48"/>
    </row>
    <row r="2957" spans="1:1" x14ac:dyDescent="0.2">
      <c r="A2957" s="48"/>
    </row>
    <row r="2958" spans="1:1" x14ac:dyDescent="0.2">
      <c r="A2958" s="48"/>
    </row>
    <row r="2959" spans="1:1" x14ac:dyDescent="0.2">
      <c r="A2959" s="48"/>
    </row>
    <row r="2960" spans="1:1" x14ac:dyDescent="0.2">
      <c r="A2960" s="48"/>
    </row>
    <row r="2961" spans="1:1" x14ac:dyDescent="0.2">
      <c r="A2961" s="48"/>
    </row>
    <row r="2962" spans="1:1" x14ac:dyDescent="0.2">
      <c r="A2962" s="48"/>
    </row>
    <row r="2963" spans="1:1" x14ac:dyDescent="0.2">
      <c r="A2963" s="48"/>
    </row>
    <row r="2964" spans="1:1" x14ac:dyDescent="0.2">
      <c r="A2964" s="48"/>
    </row>
    <row r="2965" spans="1:1" x14ac:dyDescent="0.2">
      <c r="A2965" s="48"/>
    </row>
    <row r="2966" spans="1:1" x14ac:dyDescent="0.2">
      <c r="A2966" s="48"/>
    </row>
    <row r="2967" spans="1:1" x14ac:dyDescent="0.2">
      <c r="A2967" s="48"/>
    </row>
    <row r="2968" spans="1:1" x14ac:dyDescent="0.2">
      <c r="A2968" s="48"/>
    </row>
    <row r="2969" spans="1:1" x14ac:dyDescent="0.2">
      <c r="A2969" s="48"/>
    </row>
    <row r="2970" spans="1:1" x14ac:dyDescent="0.2">
      <c r="A2970" s="48"/>
    </row>
    <row r="2971" spans="1:1" x14ac:dyDescent="0.2">
      <c r="A2971" s="48"/>
    </row>
    <row r="2972" spans="1:1" x14ac:dyDescent="0.2">
      <c r="A2972" s="48"/>
    </row>
    <row r="2973" spans="1:1" x14ac:dyDescent="0.2">
      <c r="A2973" s="48"/>
    </row>
    <row r="2974" spans="1:1" x14ac:dyDescent="0.2">
      <c r="A2974" s="48"/>
    </row>
    <row r="2975" spans="1:1" x14ac:dyDescent="0.2">
      <c r="A2975" s="48"/>
    </row>
    <row r="2976" spans="1:1" x14ac:dyDescent="0.2">
      <c r="A2976" s="48"/>
    </row>
    <row r="2977" spans="1:1" x14ac:dyDescent="0.2">
      <c r="A2977" s="48"/>
    </row>
    <row r="2978" spans="1:1" x14ac:dyDescent="0.2">
      <c r="A2978" s="48"/>
    </row>
    <row r="2979" spans="1:1" x14ac:dyDescent="0.2">
      <c r="A2979" s="48"/>
    </row>
    <row r="2980" spans="1:1" x14ac:dyDescent="0.2">
      <c r="A2980" s="48"/>
    </row>
    <row r="2981" spans="1:1" x14ac:dyDescent="0.2">
      <c r="A2981" s="48"/>
    </row>
    <row r="2982" spans="1:1" x14ac:dyDescent="0.2">
      <c r="A2982" s="48"/>
    </row>
    <row r="2983" spans="1:1" x14ac:dyDescent="0.2">
      <c r="A2983" s="48"/>
    </row>
    <row r="2984" spans="1:1" x14ac:dyDescent="0.2">
      <c r="A2984" s="48"/>
    </row>
    <row r="2985" spans="1:1" x14ac:dyDescent="0.2">
      <c r="A2985" s="48"/>
    </row>
    <row r="2986" spans="1:1" x14ac:dyDescent="0.2">
      <c r="A2986" s="48"/>
    </row>
    <row r="2987" spans="1:1" x14ac:dyDescent="0.2">
      <c r="A2987" s="48"/>
    </row>
    <row r="2988" spans="1:1" x14ac:dyDescent="0.2">
      <c r="A2988" s="48"/>
    </row>
    <row r="2989" spans="1:1" x14ac:dyDescent="0.2">
      <c r="A2989" s="48"/>
    </row>
    <row r="2990" spans="1:1" x14ac:dyDescent="0.2">
      <c r="A2990" s="48"/>
    </row>
    <row r="2991" spans="1:1" x14ac:dyDescent="0.2">
      <c r="A2991" s="48"/>
    </row>
    <row r="2992" spans="1:1" x14ac:dyDescent="0.2">
      <c r="A2992" s="48"/>
    </row>
    <row r="2993" spans="1:1" x14ac:dyDescent="0.2">
      <c r="A2993" s="48"/>
    </row>
    <row r="2994" spans="1:1" x14ac:dyDescent="0.2">
      <c r="A2994" s="48"/>
    </row>
    <row r="2995" spans="1:1" x14ac:dyDescent="0.2">
      <c r="A2995" s="48"/>
    </row>
    <row r="2996" spans="1:1" x14ac:dyDescent="0.2">
      <c r="A2996" s="48"/>
    </row>
    <row r="2997" spans="1:1" x14ac:dyDescent="0.2">
      <c r="A2997" s="48"/>
    </row>
    <row r="2998" spans="1:1" x14ac:dyDescent="0.2">
      <c r="A2998" s="48"/>
    </row>
    <row r="2999" spans="1:1" x14ac:dyDescent="0.2">
      <c r="A2999" s="48"/>
    </row>
    <row r="3000" spans="1:1" x14ac:dyDescent="0.2">
      <c r="A3000" s="48"/>
    </row>
    <row r="3001" spans="1:1" x14ac:dyDescent="0.2">
      <c r="A3001" s="48"/>
    </row>
    <row r="3002" spans="1:1" x14ac:dyDescent="0.2">
      <c r="A3002" s="48"/>
    </row>
    <row r="3003" spans="1:1" x14ac:dyDescent="0.2">
      <c r="A3003" s="48"/>
    </row>
    <row r="3004" spans="1:1" x14ac:dyDescent="0.2">
      <c r="A3004" s="48"/>
    </row>
    <row r="3005" spans="1:1" x14ac:dyDescent="0.2">
      <c r="A3005" s="48"/>
    </row>
    <row r="3006" spans="1:1" x14ac:dyDescent="0.2">
      <c r="A3006" s="48"/>
    </row>
    <row r="3007" spans="1:1" x14ac:dyDescent="0.2">
      <c r="A3007" s="48"/>
    </row>
    <row r="3008" spans="1:1" x14ac:dyDescent="0.2">
      <c r="A3008" s="48"/>
    </row>
    <row r="3009" spans="1:1" x14ac:dyDescent="0.2">
      <c r="A3009" s="48"/>
    </row>
    <row r="3010" spans="1:1" x14ac:dyDescent="0.2">
      <c r="A3010" s="48"/>
    </row>
    <row r="3011" spans="1:1" x14ac:dyDescent="0.2">
      <c r="A3011" s="48"/>
    </row>
    <row r="3012" spans="1:1" x14ac:dyDescent="0.2">
      <c r="A3012" s="48"/>
    </row>
    <row r="3013" spans="1:1" x14ac:dyDescent="0.2">
      <c r="A3013" s="48"/>
    </row>
    <row r="3014" spans="1:1" x14ac:dyDescent="0.2">
      <c r="A3014" s="48"/>
    </row>
    <row r="3015" spans="1:1" x14ac:dyDescent="0.2">
      <c r="A3015" s="48"/>
    </row>
    <row r="3016" spans="1:1" x14ac:dyDescent="0.2">
      <c r="A3016" s="48"/>
    </row>
    <row r="3017" spans="1:1" x14ac:dyDescent="0.2">
      <c r="A3017" s="48"/>
    </row>
    <row r="3018" spans="1:1" x14ac:dyDescent="0.2">
      <c r="A3018" s="48"/>
    </row>
    <row r="3019" spans="1:1" x14ac:dyDescent="0.2">
      <c r="A3019" s="48"/>
    </row>
    <row r="3020" spans="1:1" x14ac:dyDescent="0.2">
      <c r="A3020" s="48"/>
    </row>
    <row r="3021" spans="1:1" x14ac:dyDescent="0.2">
      <c r="A3021" s="48"/>
    </row>
    <row r="3022" spans="1:1" x14ac:dyDescent="0.2">
      <c r="A3022" s="48"/>
    </row>
    <row r="3023" spans="1:1" x14ac:dyDescent="0.2">
      <c r="A3023" s="48"/>
    </row>
    <row r="3024" spans="1:1" x14ac:dyDescent="0.2">
      <c r="A3024" s="48"/>
    </row>
    <row r="3025" spans="1:8" x14ac:dyDescent="0.2">
      <c r="A3025" s="48"/>
    </row>
    <row r="3026" spans="1:8" x14ac:dyDescent="0.2">
      <c r="A3026" s="48"/>
      <c r="B3026" s="43"/>
      <c r="C3026" s="57"/>
      <c r="D3026" s="57"/>
      <c r="E3026" s="43"/>
      <c r="F3026" s="43"/>
      <c r="G3026" s="43"/>
      <c r="H3026" s="43"/>
    </row>
    <row r="3027" spans="1:8" x14ac:dyDescent="0.2">
      <c r="A3027" s="48"/>
      <c r="B3027" s="43"/>
      <c r="C3027" s="57"/>
      <c r="D3027" s="57"/>
      <c r="E3027" s="43"/>
      <c r="F3027" s="43"/>
      <c r="G3027" s="43"/>
      <c r="H3027" s="43"/>
    </row>
    <row r="3028" spans="1:8" x14ac:dyDescent="0.2">
      <c r="A3028" s="48"/>
      <c r="B3028" s="43"/>
      <c r="C3028" s="57"/>
      <c r="D3028" s="57"/>
      <c r="E3028" s="43"/>
      <c r="F3028" s="43"/>
      <c r="G3028" s="43"/>
      <c r="H3028" s="43"/>
    </row>
    <row r="3029" spans="1:8" x14ac:dyDescent="0.2">
      <c r="A3029" s="48"/>
      <c r="B3029" s="43"/>
      <c r="C3029" s="57"/>
      <c r="D3029" s="57"/>
      <c r="E3029" s="43"/>
      <c r="F3029" s="43"/>
      <c r="G3029" s="43"/>
      <c r="H3029" s="43"/>
    </row>
    <row r="3030" spans="1:8" x14ac:dyDescent="0.2">
      <c r="A3030" s="48"/>
      <c r="B3030" s="43"/>
      <c r="C3030" s="57"/>
      <c r="D3030" s="57"/>
      <c r="E3030" s="43"/>
      <c r="F3030" s="43"/>
      <c r="G3030" s="43"/>
      <c r="H3030" s="43"/>
    </row>
    <row r="3031" spans="1:8" x14ac:dyDescent="0.2">
      <c r="A3031" s="48"/>
      <c r="B3031" s="43"/>
      <c r="C3031" s="57"/>
      <c r="D3031" s="57"/>
      <c r="E3031" s="43"/>
      <c r="F3031" s="43"/>
      <c r="G3031" s="43"/>
      <c r="H3031" s="43"/>
    </row>
    <row r="3032" spans="1:8" x14ac:dyDescent="0.2">
      <c r="A3032" s="48"/>
      <c r="B3032" s="43"/>
      <c r="C3032" s="57"/>
      <c r="D3032" s="57"/>
      <c r="E3032" s="43"/>
      <c r="F3032" s="43"/>
      <c r="G3032" s="43"/>
      <c r="H3032" s="43"/>
    </row>
    <row r="3033" spans="1:8" x14ac:dyDescent="0.2">
      <c r="A3033" s="48"/>
      <c r="B3033" s="43"/>
      <c r="C3033" s="57"/>
      <c r="D3033" s="57"/>
      <c r="E3033" s="43"/>
      <c r="F3033" s="43"/>
      <c r="G3033" s="43"/>
      <c r="H3033" s="43"/>
    </row>
    <row r="3034" spans="1:8" x14ac:dyDescent="0.2">
      <c r="A3034" s="48"/>
      <c r="B3034" s="43"/>
      <c r="C3034" s="57"/>
      <c r="D3034" s="57"/>
      <c r="E3034" s="43"/>
      <c r="F3034" s="43"/>
      <c r="G3034" s="43"/>
      <c r="H3034" s="43"/>
    </row>
    <row r="3035" spans="1:8" x14ac:dyDescent="0.2">
      <c r="A3035" s="48"/>
      <c r="B3035" s="43"/>
      <c r="C3035" s="57"/>
      <c r="D3035" s="57"/>
      <c r="E3035" s="43"/>
      <c r="F3035" s="43"/>
      <c r="G3035" s="43"/>
      <c r="H3035" s="43"/>
    </row>
    <row r="3036" spans="1:8" x14ac:dyDescent="0.2">
      <c r="A3036" s="48"/>
      <c r="B3036" s="43"/>
      <c r="C3036" s="57"/>
      <c r="D3036" s="57"/>
      <c r="E3036" s="43"/>
      <c r="F3036" s="43"/>
      <c r="G3036" s="43"/>
      <c r="H3036" s="43"/>
    </row>
    <row r="3037" spans="1:8" x14ac:dyDescent="0.2">
      <c r="A3037" s="48"/>
      <c r="B3037" s="43"/>
      <c r="C3037" s="57"/>
      <c r="D3037" s="57"/>
      <c r="E3037" s="43"/>
      <c r="F3037" s="43"/>
      <c r="G3037" s="43"/>
      <c r="H3037" s="43"/>
    </row>
    <row r="3038" spans="1:8" x14ac:dyDescent="0.2">
      <c r="A3038" s="48"/>
      <c r="B3038" s="43"/>
      <c r="C3038" s="58"/>
      <c r="D3038" s="58"/>
      <c r="E3038" s="43"/>
      <c r="F3038" s="43"/>
      <c r="G3038" s="43"/>
      <c r="H3038" s="43"/>
    </row>
    <row r="3039" spans="1:8" x14ac:dyDescent="0.2">
      <c r="A3039" s="48"/>
      <c r="B3039" s="43"/>
      <c r="C3039" s="58"/>
      <c r="D3039" s="58"/>
      <c r="E3039" s="43"/>
      <c r="F3039" s="43"/>
      <c r="G3039" s="43"/>
      <c r="H3039" s="43"/>
    </row>
    <row r="3040" spans="1:8" x14ac:dyDescent="0.2">
      <c r="A3040" s="48"/>
      <c r="B3040" s="43"/>
      <c r="C3040" s="58"/>
      <c r="D3040" s="58"/>
      <c r="E3040" s="43"/>
      <c r="F3040" s="43"/>
      <c r="G3040" s="43"/>
      <c r="H3040" s="43"/>
    </row>
    <row r="3041" spans="1:8" x14ac:dyDescent="0.2">
      <c r="A3041" s="48"/>
      <c r="B3041" s="43"/>
      <c r="C3041" s="58"/>
      <c r="D3041" s="58"/>
      <c r="E3041" s="43"/>
      <c r="F3041" s="43"/>
      <c r="G3041" s="43"/>
      <c r="H3041" s="43"/>
    </row>
    <row r="3042" spans="1:8" x14ac:dyDescent="0.2">
      <c r="A3042" s="48"/>
      <c r="B3042" s="43"/>
      <c r="C3042" s="58"/>
      <c r="D3042" s="58"/>
      <c r="E3042" s="43"/>
      <c r="F3042" s="43"/>
      <c r="G3042" s="43"/>
      <c r="H3042" s="43"/>
    </row>
    <row r="3043" spans="1:8" x14ac:dyDescent="0.2">
      <c r="A3043" s="48"/>
      <c r="B3043" s="43"/>
      <c r="C3043" s="58"/>
      <c r="D3043" s="58"/>
      <c r="E3043" s="43"/>
      <c r="F3043" s="43"/>
      <c r="G3043" s="43"/>
      <c r="H3043" s="43"/>
    </row>
    <row r="3044" spans="1:8" x14ac:dyDescent="0.2">
      <c r="A3044" s="48"/>
      <c r="B3044" s="43"/>
      <c r="C3044" s="58"/>
      <c r="D3044" s="58"/>
      <c r="E3044" s="43"/>
      <c r="F3044" s="43"/>
      <c r="G3044" s="43"/>
      <c r="H3044" s="43"/>
    </row>
    <row r="3045" spans="1:8" x14ac:dyDescent="0.2">
      <c r="A3045" s="48"/>
      <c r="B3045" s="43"/>
      <c r="C3045" s="58"/>
      <c r="D3045" s="58"/>
      <c r="E3045" s="43"/>
      <c r="F3045" s="43"/>
      <c r="G3045" s="43"/>
      <c r="H3045" s="43"/>
    </row>
    <row r="3046" spans="1:8" x14ac:dyDescent="0.2">
      <c r="A3046" s="48"/>
      <c r="B3046" s="43"/>
      <c r="C3046" s="58"/>
      <c r="D3046" s="58"/>
      <c r="E3046" s="43"/>
      <c r="F3046" s="43"/>
      <c r="G3046" s="43"/>
      <c r="H3046" s="43"/>
    </row>
    <row r="3047" spans="1:8" x14ac:dyDescent="0.2">
      <c r="A3047" s="48"/>
      <c r="B3047" s="43"/>
      <c r="C3047" s="58"/>
      <c r="D3047" s="58"/>
      <c r="E3047" s="43"/>
      <c r="F3047" s="43"/>
      <c r="G3047" s="43"/>
      <c r="H3047" s="43"/>
    </row>
    <row r="3048" spans="1:8" x14ac:dyDescent="0.2">
      <c r="A3048" s="48"/>
      <c r="B3048" s="43"/>
      <c r="C3048" s="58"/>
      <c r="D3048" s="58"/>
      <c r="E3048" s="43"/>
      <c r="F3048" s="43"/>
      <c r="G3048" s="43"/>
      <c r="H3048" s="43"/>
    </row>
    <row r="3049" spans="1:8" x14ac:dyDescent="0.2">
      <c r="A3049" s="48"/>
      <c r="B3049" s="43"/>
      <c r="C3049" s="58"/>
      <c r="D3049" s="58"/>
      <c r="E3049" s="43"/>
      <c r="F3049" s="43"/>
      <c r="G3049" s="43"/>
      <c r="H3049" s="43"/>
    </row>
    <row r="3050" spans="1:8" x14ac:dyDescent="0.2">
      <c r="A3050" s="48"/>
      <c r="B3050" s="43"/>
      <c r="C3050" s="58"/>
      <c r="D3050" s="58"/>
      <c r="E3050" s="43"/>
      <c r="F3050" s="43"/>
      <c r="G3050" s="43"/>
      <c r="H3050" s="43"/>
    </row>
    <row r="3051" spans="1:8" x14ac:dyDescent="0.2">
      <c r="A3051" s="48"/>
      <c r="B3051" s="43"/>
      <c r="C3051" s="58"/>
      <c r="D3051" s="58"/>
      <c r="E3051" s="43"/>
      <c r="F3051" s="43"/>
      <c r="G3051" s="43"/>
      <c r="H3051" s="43"/>
    </row>
    <row r="3052" spans="1:8" x14ac:dyDescent="0.2">
      <c r="A3052" s="48"/>
      <c r="B3052" s="43"/>
      <c r="C3052" s="58"/>
      <c r="D3052" s="58"/>
      <c r="E3052" s="43"/>
      <c r="F3052" s="43"/>
      <c r="G3052" s="43"/>
      <c r="H3052" s="43"/>
    </row>
    <row r="3053" spans="1:8" x14ac:dyDescent="0.2">
      <c r="A3053" s="48"/>
      <c r="B3053" s="43"/>
      <c r="C3053" s="58"/>
      <c r="D3053" s="58"/>
      <c r="E3053" s="43"/>
      <c r="F3053" s="43"/>
      <c r="G3053" s="43"/>
      <c r="H3053" s="43"/>
    </row>
    <row r="3054" spans="1:8" x14ac:dyDescent="0.2">
      <c r="A3054" s="48"/>
      <c r="B3054" s="43"/>
      <c r="C3054" s="58"/>
      <c r="D3054" s="58"/>
      <c r="E3054" s="43"/>
      <c r="F3054" s="43"/>
      <c r="G3054" s="43"/>
      <c r="H3054" s="43"/>
    </row>
    <row r="3055" spans="1:8" x14ac:dyDescent="0.2">
      <c r="A3055" s="48"/>
      <c r="B3055" s="43"/>
      <c r="C3055" s="58"/>
      <c r="D3055" s="58"/>
      <c r="E3055" s="43"/>
      <c r="F3055" s="43"/>
      <c r="G3055" s="43"/>
      <c r="H3055" s="43"/>
    </row>
    <row r="3056" spans="1:8" x14ac:dyDescent="0.2">
      <c r="A3056" s="48"/>
      <c r="B3056" s="43"/>
      <c r="C3056" s="58"/>
      <c r="D3056" s="58"/>
      <c r="E3056" s="43"/>
      <c r="F3056" s="43"/>
      <c r="G3056" s="43"/>
      <c r="H3056" s="43"/>
    </row>
    <row r="3057" spans="1:8" x14ac:dyDescent="0.2">
      <c r="A3057" s="48"/>
      <c r="B3057" s="43"/>
      <c r="C3057" s="58"/>
      <c r="D3057" s="58"/>
      <c r="E3057" s="43"/>
      <c r="F3057" s="43"/>
      <c r="G3057" s="43"/>
      <c r="H3057" s="43"/>
    </row>
    <row r="3058" spans="1:8" x14ac:dyDescent="0.2">
      <c r="A3058" s="48"/>
      <c r="B3058" s="43"/>
      <c r="C3058" s="58"/>
      <c r="D3058" s="58"/>
      <c r="E3058" s="43"/>
      <c r="F3058" s="43"/>
      <c r="G3058" s="43"/>
      <c r="H3058" s="43"/>
    </row>
    <row r="3059" spans="1:8" x14ac:dyDescent="0.2">
      <c r="A3059" s="48"/>
      <c r="B3059" s="43"/>
      <c r="C3059" s="58"/>
      <c r="D3059" s="58"/>
      <c r="E3059" s="43"/>
      <c r="F3059" s="43"/>
      <c r="G3059" s="43"/>
      <c r="H3059" s="43"/>
    </row>
  </sheetData>
  <mergeCells count="3">
    <mergeCell ref="G4:H4"/>
    <mergeCell ref="A1:H1"/>
    <mergeCell ref="G3:H3"/>
  </mergeCells>
  <pageMargins left="0.7" right="0.7" top="0.75" bottom="0.75" header="0.3" footer="0.3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2"/>
  <sheetViews>
    <sheetView topLeftCell="A19" zoomScale="269" zoomScaleNormal="269" workbookViewId="0">
      <selection activeCell="A2" sqref="A2:C2"/>
    </sheetView>
  </sheetViews>
  <sheetFormatPr defaultColWidth="8.7109375" defaultRowHeight="12.75" x14ac:dyDescent="0.2"/>
  <cols>
    <col min="1" max="1" width="25.42578125" customWidth="1"/>
    <col min="2" max="2" width="23.7109375" style="1" customWidth="1"/>
    <col min="3" max="3" width="21.28515625" style="1" customWidth="1"/>
  </cols>
  <sheetData>
    <row r="2" spans="1:5" x14ac:dyDescent="0.2">
      <c r="A2" s="202" t="s">
        <v>49</v>
      </c>
      <c r="B2" s="203"/>
      <c r="C2" s="204"/>
      <c r="D2" s="94"/>
      <c r="E2" s="94"/>
    </row>
    <row r="3" spans="1:5" x14ac:dyDescent="0.2">
      <c r="A3" s="95" t="s">
        <v>61</v>
      </c>
      <c r="B3" s="98" t="s">
        <v>173</v>
      </c>
      <c r="C3" s="87" t="s">
        <v>58</v>
      </c>
    </row>
    <row r="4" spans="1:5" x14ac:dyDescent="0.2">
      <c r="A4" s="29" t="str">
        <f>+ΚΑΘΟΛΙΚΟ!A2</f>
        <v>10.01</v>
      </c>
      <c r="B4" s="83">
        <f>+ΚΑΘΟΛΙΚΟ!A5</f>
        <v>252000</v>
      </c>
      <c r="C4" s="7"/>
    </row>
    <row r="5" spans="1:5" x14ac:dyDescent="0.2">
      <c r="A5" s="29" t="str">
        <f>+ΚΑΘΟΛΙΚΟ!D2</f>
        <v>12.01</v>
      </c>
      <c r="B5" s="83">
        <f>+ΚΑΘΟΛΙΚΟ!D5</f>
        <v>578000</v>
      </c>
      <c r="C5" s="7"/>
    </row>
    <row r="6" spans="1:5" x14ac:dyDescent="0.2">
      <c r="A6" s="29" t="str">
        <f>+ΚΑΘΟΛΙΚΟ!G2</f>
        <v>13.01</v>
      </c>
      <c r="B6" s="83">
        <f>+ΚΑΘΟΛΙΚΟ!G5</f>
        <v>195000</v>
      </c>
      <c r="C6" s="7"/>
    </row>
    <row r="7" spans="1:5" x14ac:dyDescent="0.2">
      <c r="A7" s="29" t="str">
        <f>+ΚΑΘΟΛΙΚΟ!J2</f>
        <v>14.01</v>
      </c>
      <c r="B7" s="83">
        <f>+ΚΑΘΟΛΙΚΟ!J5</f>
        <v>98000</v>
      </c>
      <c r="C7" s="7"/>
    </row>
    <row r="8" spans="1:5" x14ac:dyDescent="0.2">
      <c r="A8" s="29" t="str">
        <f>+ΚΑΘΟΛΙΚΟ!M2</f>
        <v>15.01</v>
      </c>
      <c r="B8" s="83">
        <f>+ΚΑΘΟΛΙΚΟ!M5</f>
        <v>125000</v>
      </c>
      <c r="C8" s="7"/>
    </row>
    <row r="9" spans="1:5" x14ac:dyDescent="0.2">
      <c r="A9" s="29" t="str">
        <f>+ΚΑΘΟΛΙΚΟ!B11</f>
        <v>12.02</v>
      </c>
      <c r="B9" s="83"/>
      <c r="C9" s="7">
        <f>+ΚΑΘΟΛΙΚΟ!B16</f>
        <v>346877.36808652902</v>
      </c>
    </row>
    <row r="10" spans="1:5" x14ac:dyDescent="0.2">
      <c r="A10" s="29" t="str">
        <f>+ΚΑΘΟΛΙΚΟ!D11</f>
        <v>13.02</v>
      </c>
      <c r="B10" s="83"/>
      <c r="C10" s="7">
        <f>+ΚΑΘΟΛΙΚΟ!E16</f>
        <v>175000</v>
      </c>
    </row>
    <row r="11" spans="1:5" x14ac:dyDescent="0.2">
      <c r="A11" s="29" t="str">
        <f>+ΚΑΘΟΛΙΚΟ!G11</f>
        <v>14.02</v>
      </c>
      <c r="B11" s="83"/>
      <c r="C11" s="7">
        <f>+ΚΑΘΟΛΙΚΟ!H16</f>
        <v>54759.998800000001</v>
      </c>
    </row>
    <row r="12" spans="1:5" x14ac:dyDescent="0.2">
      <c r="A12" s="29" t="str">
        <f>+ΚΑΘΟΛΙΚΟ!J11</f>
        <v>15.02</v>
      </c>
      <c r="B12" s="83"/>
      <c r="C12" s="7">
        <f>+ΚΑΘΟΛΙΚΟ!K16</f>
        <v>111999.99800000001</v>
      </c>
    </row>
    <row r="13" spans="1:5" x14ac:dyDescent="0.2">
      <c r="A13" s="29" t="str">
        <f>+ΚΑΘΟΛΙΚΟ!M11</f>
        <v>18.01.01</v>
      </c>
      <c r="B13" s="83">
        <f>+ΚΑΘΟΛΙΚΟ!M16</f>
        <v>82000</v>
      </c>
      <c r="C13" s="7"/>
    </row>
    <row r="14" spans="1:5" x14ac:dyDescent="0.2">
      <c r="A14" s="29" t="str">
        <f>+ΚΑΘΟΛΙΚΟ!A20</f>
        <v>18.01.02</v>
      </c>
      <c r="B14" s="83"/>
      <c r="C14" s="7">
        <f>+ΚΑΘΟΛΙΚΟ!B26</f>
        <v>52400</v>
      </c>
    </row>
    <row r="15" spans="1:5" x14ac:dyDescent="0.2">
      <c r="A15" s="29" t="str">
        <f>+ΚΑΘΟΛΙΚΟ!D20</f>
        <v>20.01</v>
      </c>
      <c r="B15" s="83">
        <f>+ΚΑΘΟΛΙΚΟ!D26</f>
        <v>420000</v>
      </c>
      <c r="C15" s="7"/>
    </row>
    <row r="16" spans="1:5" x14ac:dyDescent="0.2">
      <c r="A16" s="29" t="str">
        <f>+ΚΑΘΟΛΙΚΟ!J20</f>
        <v>30.01</v>
      </c>
      <c r="B16" s="83">
        <f>+ΚΑΘΟΛΙΚΟ!J26</f>
        <v>723000</v>
      </c>
      <c r="C16" s="7"/>
    </row>
    <row r="17" spans="1:3" x14ac:dyDescent="0.2">
      <c r="A17" s="29" t="str">
        <f>+ΚΑΘΟΛΙΚΟ!M20</f>
        <v>31.01</v>
      </c>
      <c r="B17" s="83">
        <f>+ΚΑΘΟΛΙΚΟ!M26</f>
        <v>132000</v>
      </c>
      <c r="C17" s="7"/>
    </row>
    <row r="18" spans="1:3" x14ac:dyDescent="0.2">
      <c r="A18" s="29" t="str">
        <f>+ΚΑΘΟΛΙΚΟ!A29</f>
        <v>38.02</v>
      </c>
      <c r="B18" s="83">
        <f>+ΚΑΘΟΛΙΚΟ!A34</f>
        <v>517000</v>
      </c>
      <c r="C18" s="7"/>
    </row>
    <row r="19" spans="1:3" x14ac:dyDescent="0.2">
      <c r="A19" s="29" t="str">
        <f>+ΚΑΘΟΛΙΚΟ!D29</f>
        <v>38.01</v>
      </c>
      <c r="B19" s="83">
        <f>+ΚΑΘΟΛΙΚΟ!D34</f>
        <v>89000</v>
      </c>
      <c r="C19" s="7"/>
    </row>
    <row r="20" spans="1:3" x14ac:dyDescent="0.2">
      <c r="A20" s="29" t="str">
        <f>+ΚΑΘΟΛΙΚΟ!G29</f>
        <v>40.00</v>
      </c>
      <c r="B20" s="83"/>
      <c r="C20" s="7">
        <f>+ΚΑΘΟΛΙΚΟ!H34</f>
        <v>200000</v>
      </c>
    </row>
    <row r="21" spans="1:3" x14ac:dyDescent="0.2">
      <c r="A21" s="29" t="str">
        <f>+ΚΑΘΟΛΙΚΟ!J29</f>
        <v>48.00</v>
      </c>
      <c r="B21" s="83"/>
      <c r="C21" s="7">
        <f>+ΚΑΘΟΛΙΚΟ!K34</f>
        <v>82000</v>
      </c>
    </row>
    <row r="22" spans="1:3" x14ac:dyDescent="0.2">
      <c r="A22" s="29" t="str">
        <f>+ΚΑΘΟΛΙΚΟ!M29</f>
        <v>49.00</v>
      </c>
      <c r="B22" s="83"/>
      <c r="C22" s="7">
        <f>ΚΑΘΟΛΙΚΟ!N34</f>
        <v>277962.63511347142</v>
      </c>
    </row>
    <row r="23" spans="1:3" x14ac:dyDescent="0.2">
      <c r="A23" s="29" t="str">
        <f>+ΚΑΘΟΛΙΚΟ!A37</f>
        <v>51.01</v>
      </c>
      <c r="B23" s="83"/>
      <c r="C23" s="7">
        <f>+ΚΑΘΟΛΙΚΟ!B44</f>
        <v>278000</v>
      </c>
    </row>
    <row r="24" spans="1:3" x14ac:dyDescent="0.2">
      <c r="A24" s="29" t="str">
        <f>+ΚΑΘΟΛΙΚΟ!D37</f>
        <v>50.01</v>
      </c>
      <c r="B24" s="83"/>
      <c r="C24" s="7">
        <f>+ΚΑΘΟΛΙΚΟ!E44</f>
        <v>908000</v>
      </c>
    </row>
    <row r="25" spans="1:3" x14ac:dyDescent="0.2">
      <c r="A25" s="29" t="str">
        <f>+ΚΑΘΟΛΙΚΟ!G37</f>
        <v>52.01</v>
      </c>
      <c r="B25" s="83"/>
      <c r="C25" s="7">
        <f>+ΚΑΘΟΛΙΚΟ!H44</f>
        <v>493000</v>
      </c>
    </row>
    <row r="26" spans="1:3" x14ac:dyDescent="0.2">
      <c r="A26" s="29" t="str">
        <f>+ΚΑΘΟΛΙΚΟ!J37</f>
        <v>53.03</v>
      </c>
      <c r="B26" s="83"/>
      <c r="C26" s="7">
        <f>+ΚΑΘΟΛΙΚΟ!K44</f>
        <v>52000</v>
      </c>
    </row>
    <row r="27" spans="1:3" x14ac:dyDescent="0.2">
      <c r="A27" s="29" t="str">
        <f>+ΚΑΘΟΛΙΚΟ!M37</f>
        <v>54.02</v>
      </c>
      <c r="B27" s="83"/>
      <c r="C27" s="7">
        <f>+ΚΑΘΟΛΙΚΟ!N44</f>
        <v>111000</v>
      </c>
    </row>
    <row r="28" spans="1:3" x14ac:dyDescent="0.2">
      <c r="A28" s="29" t="str">
        <f>+ΚΑΘΟΛΙΚΟ!A46</f>
        <v>54.03</v>
      </c>
      <c r="B28" s="83"/>
      <c r="C28" s="7">
        <f>+ΚΑΘΟΛΙΚΟ!B51</f>
        <v>36000</v>
      </c>
    </row>
    <row r="29" spans="1:3" x14ac:dyDescent="0.2">
      <c r="A29" s="29" t="str">
        <f>+ΚΑΘΟΛΙΚΟ!D46</f>
        <v>55.01</v>
      </c>
      <c r="B29" s="83"/>
      <c r="C29" s="7">
        <f>+ΚΑΘΟΛΙΚΟ!E51</f>
        <v>32000</v>
      </c>
    </row>
    <row r="30" spans="1:3" x14ac:dyDescent="0.2">
      <c r="A30" s="95" t="s">
        <v>174</v>
      </c>
      <c r="B30" s="96">
        <f>SUM(B4:B29)</f>
        <v>3211000</v>
      </c>
      <c r="C30" s="97">
        <f>SUM(C4:C29)</f>
        <v>3211000.0000000005</v>
      </c>
    </row>
    <row r="32" spans="1:3" x14ac:dyDescent="0.2">
      <c r="C32" s="1">
        <f>B30-C30</f>
        <v>0</v>
      </c>
    </row>
  </sheetData>
  <mergeCells count="1">
    <mergeCell ref="A2:C2"/>
  </mergeCells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81"/>
  <sheetViews>
    <sheetView topLeftCell="A53" zoomScale="170" zoomScaleNormal="170" workbookViewId="0">
      <selection activeCell="G49" sqref="G49"/>
    </sheetView>
  </sheetViews>
  <sheetFormatPr defaultColWidth="8.7109375" defaultRowHeight="12.75" x14ac:dyDescent="0.2"/>
  <cols>
    <col min="1" max="1" width="45.42578125" style="67" customWidth="1"/>
    <col min="2" max="2" width="11.42578125" style="69" bestFit="1" customWidth="1"/>
    <col min="3" max="3" width="10.28515625" style="69" bestFit="1" customWidth="1"/>
    <col min="4" max="4" width="11.7109375" style="69" bestFit="1" customWidth="1"/>
    <col min="5" max="5" width="40.140625" style="67" customWidth="1"/>
    <col min="6" max="6" width="2.7109375" style="69" customWidth="1"/>
    <col min="7" max="7" width="20.42578125" style="69" customWidth="1"/>
    <col min="8" max="8" width="11.7109375" style="61" bestFit="1" customWidth="1"/>
    <col min="9" max="9" width="11.7109375" style="62" bestFit="1" customWidth="1"/>
    <col min="10" max="14" width="9.140625" style="61" customWidth="1"/>
  </cols>
  <sheetData>
    <row r="1" spans="1:19" s="80" customFormat="1" ht="18" x14ac:dyDescent="0.25">
      <c r="A1" s="209" t="s">
        <v>243</v>
      </c>
      <c r="B1" s="210"/>
      <c r="C1" s="210"/>
      <c r="D1" s="210"/>
      <c r="E1" s="210"/>
      <c r="F1" s="210"/>
      <c r="G1" s="21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x14ac:dyDescent="0.2">
      <c r="A2" s="105"/>
      <c r="B2" s="63"/>
      <c r="C2" s="63"/>
      <c r="D2" s="63"/>
      <c r="E2" s="64"/>
      <c r="F2" s="65"/>
      <c r="G2" s="106"/>
    </row>
    <row r="3" spans="1:19" x14ac:dyDescent="0.2">
      <c r="A3" s="101"/>
      <c r="B3" s="215" t="s">
        <v>265</v>
      </c>
      <c r="C3" s="215"/>
      <c r="D3" s="215"/>
      <c r="F3" s="217" t="s">
        <v>266</v>
      </c>
      <c r="G3" s="218"/>
    </row>
    <row r="4" spans="1:19" ht="15" x14ac:dyDescent="0.25">
      <c r="A4" s="107" t="s">
        <v>175</v>
      </c>
      <c r="B4" s="66"/>
      <c r="C4" s="66"/>
      <c r="D4" s="66"/>
      <c r="E4" s="68" t="s">
        <v>176</v>
      </c>
      <c r="G4" s="100"/>
    </row>
    <row r="5" spans="1:19" ht="9.75" customHeight="1" x14ac:dyDescent="0.2">
      <c r="A5" s="101"/>
      <c r="G5" s="100"/>
    </row>
    <row r="6" spans="1:19" ht="22.5" x14ac:dyDescent="0.2">
      <c r="A6" s="99" t="s">
        <v>177</v>
      </c>
      <c r="B6" s="70" t="s">
        <v>178</v>
      </c>
      <c r="C6" s="70" t="s">
        <v>179</v>
      </c>
      <c r="D6" s="71" t="s">
        <v>180</v>
      </c>
      <c r="E6" s="72" t="s">
        <v>181</v>
      </c>
      <c r="G6" s="100"/>
    </row>
    <row r="7" spans="1:19" x14ac:dyDescent="0.2">
      <c r="A7" s="101" t="s">
        <v>182</v>
      </c>
      <c r="B7" s="117">
        <f>+ΚΑΘΟΛΙΚΟ!M16</f>
        <v>82000</v>
      </c>
      <c r="C7" s="117">
        <f>+ΚΑΘΟΛΙΚΟ!B26</f>
        <v>52400</v>
      </c>
      <c r="D7" s="117">
        <f>B7-C7</f>
        <v>29600</v>
      </c>
      <c r="E7" s="114"/>
      <c r="F7" s="114"/>
      <c r="G7" s="115"/>
    </row>
    <row r="8" spans="1:19" ht="15" x14ac:dyDescent="0.35">
      <c r="A8" s="101"/>
      <c r="B8" s="120">
        <f>B7</f>
        <v>82000</v>
      </c>
      <c r="C8" s="120">
        <f>C7</f>
        <v>52400</v>
      </c>
      <c r="D8" s="120">
        <f>D7</f>
        <v>29600</v>
      </c>
      <c r="E8" s="121" t="s">
        <v>183</v>
      </c>
      <c r="F8" s="114"/>
      <c r="G8" s="115"/>
    </row>
    <row r="9" spans="1:19" x14ac:dyDescent="0.2">
      <c r="A9" s="101"/>
      <c r="B9" s="114"/>
      <c r="C9" s="114"/>
      <c r="D9" s="114"/>
      <c r="E9" s="114" t="s">
        <v>184</v>
      </c>
      <c r="F9" s="114"/>
      <c r="G9" s="115">
        <f>+'ΟΡΙΣΤΙΚΟ ΙΣΟΖΥΓΙΟ'!C20</f>
        <v>200000</v>
      </c>
    </row>
    <row r="10" spans="1:19" x14ac:dyDescent="0.2">
      <c r="A10" s="99" t="s">
        <v>185</v>
      </c>
      <c r="B10" s="114"/>
      <c r="C10" s="114"/>
      <c r="D10" s="114"/>
      <c r="E10" s="114" t="s">
        <v>186</v>
      </c>
      <c r="F10" s="114"/>
      <c r="G10" s="115"/>
    </row>
    <row r="11" spans="1:19" x14ac:dyDescent="0.2">
      <c r="A11" s="108" t="s">
        <v>187</v>
      </c>
      <c r="B11" s="114"/>
      <c r="C11" s="114"/>
      <c r="D11" s="114"/>
      <c r="E11" s="114" t="s">
        <v>188</v>
      </c>
      <c r="F11" s="114"/>
      <c r="G11" s="115"/>
    </row>
    <row r="12" spans="1:19" x14ac:dyDescent="0.2">
      <c r="A12" s="101" t="s">
        <v>189</v>
      </c>
      <c r="B12" s="114">
        <f>+ΚΑΘΟΛΙΚΟ!A5</f>
        <v>252000</v>
      </c>
      <c r="C12" s="114"/>
      <c r="D12" s="114">
        <f>B12-C12</f>
        <v>252000</v>
      </c>
      <c r="E12" s="114"/>
      <c r="F12" s="114"/>
      <c r="G12" s="115"/>
    </row>
    <row r="13" spans="1:19" x14ac:dyDescent="0.2">
      <c r="A13" s="101" t="s">
        <v>190</v>
      </c>
      <c r="B13" s="114"/>
      <c r="C13" s="114">
        <v>0</v>
      </c>
      <c r="D13" s="114">
        <f>B13-C13</f>
        <v>0</v>
      </c>
      <c r="E13" s="114" t="s">
        <v>191</v>
      </c>
      <c r="F13" s="114"/>
      <c r="G13" s="115">
        <f>+'ΟΡΙΣΤΙΚΟ ΙΣΟΖΥΓΙΟ'!C21</f>
        <v>82000</v>
      </c>
    </row>
    <row r="14" spans="1:19" x14ac:dyDescent="0.2">
      <c r="A14" s="101" t="s">
        <v>192</v>
      </c>
      <c r="B14" s="114">
        <f>+ΚΑΘΟΛΙΚΟ!D5</f>
        <v>578000</v>
      </c>
      <c r="C14" s="114">
        <f>+'ΟΡΙΣΤΙΚΟ ΙΣΟΖΥΓΙΟ'!C9</f>
        <v>346877.36808652902</v>
      </c>
      <c r="D14" s="114">
        <f>B14-C14</f>
        <v>231122.63191347098</v>
      </c>
      <c r="E14" s="114" t="s">
        <v>193</v>
      </c>
      <c r="F14" s="114"/>
      <c r="G14" s="115"/>
    </row>
    <row r="15" spans="1:19" x14ac:dyDescent="0.2">
      <c r="A15" s="101" t="s">
        <v>244</v>
      </c>
      <c r="B15" s="114">
        <f>+ΚΑΘΟΛΙΚΟ!G5</f>
        <v>195000</v>
      </c>
      <c r="C15" s="114">
        <f>+'ΟΡΙΣΤΙΚΟ ΙΣΟΖΥΓΙΟ'!C10</f>
        <v>175000</v>
      </c>
      <c r="D15" s="114">
        <f>+B15-C15</f>
        <v>20000</v>
      </c>
      <c r="E15" s="114"/>
      <c r="F15" s="114"/>
      <c r="G15" s="115"/>
    </row>
    <row r="16" spans="1:19" x14ac:dyDescent="0.2">
      <c r="A16" s="101" t="s">
        <v>245</v>
      </c>
      <c r="B16" s="114">
        <f>+ΚΑΘΟΛΙΚΟ!J5</f>
        <v>98000</v>
      </c>
      <c r="C16" s="114">
        <f>+'ΟΡΙΣΤΙΚΟ ΙΣΟΖΥΓΙΟ'!C11</f>
        <v>54759.998800000001</v>
      </c>
      <c r="D16" s="114">
        <f>+B16-C16</f>
        <v>43240.001199999999</v>
      </c>
      <c r="E16" s="114"/>
      <c r="F16" s="114"/>
      <c r="G16" s="115"/>
    </row>
    <row r="17" spans="1:7" x14ac:dyDescent="0.2">
      <c r="A17" s="101" t="s">
        <v>194</v>
      </c>
      <c r="B17" s="114">
        <f>+ΚΑΘΟΛΙΚΟ!M5</f>
        <v>125000</v>
      </c>
      <c r="C17" s="114">
        <f>+'ΟΡΙΣΤΙΚΟ ΙΣΟΖΥΓΙΟ'!C12</f>
        <v>111999.99800000001</v>
      </c>
      <c r="D17" s="114">
        <f>B17-C17</f>
        <v>13000.001999999993</v>
      </c>
      <c r="E17" s="114"/>
      <c r="F17" s="114"/>
      <c r="G17" s="115"/>
    </row>
    <row r="18" spans="1:7" x14ac:dyDescent="0.2">
      <c r="A18" s="101" t="s">
        <v>195</v>
      </c>
      <c r="B18" s="117"/>
      <c r="C18" s="117">
        <v>0</v>
      </c>
      <c r="D18" s="117">
        <f>B18-C18</f>
        <v>0</v>
      </c>
      <c r="E18" s="114"/>
      <c r="F18" s="114"/>
      <c r="G18" s="115"/>
    </row>
    <row r="19" spans="1:7" ht="15" x14ac:dyDescent="0.35">
      <c r="A19" s="101" t="s">
        <v>196</v>
      </c>
      <c r="B19" s="120">
        <f>SUM(B12:B18)</f>
        <v>1248000</v>
      </c>
      <c r="C19" s="120">
        <f>SUM(C12:C18)</f>
        <v>688637.36488652905</v>
      </c>
      <c r="D19" s="120">
        <f>SUM(D12:D18)</f>
        <v>559362.63511347095</v>
      </c>
      <c r="E19" s="114" t="s">
        <v>197</v>
      </c>
      <c r="F19" s="114"/>
      <c r="G19" s="115"/>
    </row>
    <row r="20" spans="1:7" x14ac:dyDescent="0.2">
      <c r="A20" s="101"/>
      <c r="B20" s="114"/>
      <c r="C20" s="114"/>
      <c r="D20" s="114"/>
      <c r="E20" s="114" t="s">
        <v>198</v>
      </c>
      <c r="F20" s="114"/>
      <c r="G20" s="116">
        <f>+'ΟΡΙΣΤΙΚΟ ΙΣΟΖΥΓΙΟ'!C22</f>
        <v>277962.63511347142</v>
      </c>
    </row>
    <row r="21" spans="1:7" x14ac:dyDescent="0.2">
      <c r="A21" s="108" t="s">
        <v>199</v>
      </c>
      <c r="B21" s="114"/>
      <c r="C21" s="114"/>
      <c r="D21" s="114"/>
      <c r="E21" s="114"/>
      <c r="F21" s="114"/>
      <c r="G21" s="122"/>
    </row>
    <row r="22" spans="1:7" ht="15" x14ac:dyDescent="0.35">
      <c r="A22" s="101" t="s">
        <v>200</v>
      </c>
      <c r="B22" s="114"/>
      <c r="C22" s="114"/>
      <c r="D22" s="123"/>
      <c r="E22" s="114" t="s">
        <v>201</v>
      </c>
      <c r="F22" s="114"/>
      <c r="G22" s="124">
        <f>SUM(G8:G21)</f>
        <v>559962.63511347142</v>
      </c>
    </row>
    <row r="23" spans="1:7" ht="15.75" thickBot="1" x14ac:dyDescent="0.4">
      <c r="A23" s="101" t="s">
        <v>202</v>
      </c>
      <c r="B23" s="114"/>
      <c r="C23" s="114"/>
      <c r="D23" s="120"/>
      <c r="E23" s="125" t="s">
        <v>257</v>
      </c>
      <c r="F23" s="114"/>
      <c r="G23" s="126">
        <f>+'ΟΡΙΣΤΙΚΟ ΙΣΟΖΥΓΙΟ'!C23</f>
        <v>278000</v>
      </c>
    </row>
    <row r="24" spans="1:7" ht="15.75" thickTop="1" x14ac:dyDescent="0.35">
      <c r="A24" s="101" t="s">
        <v>203</v>
      </c>
      <c r="B24" s="114"/>
      <c r="C24" s="114"/>
      <c r="D24" s="120">
        <f>D23+D19</f>
        <v>559362.63511347095</v>
      </c>
      <c r="E24" s="114"/>
      <c r="F24" s="114"/>
      <c r="G24" s="115"/>
    </row>
    <row r="25" spans="1:7" x14ac:dyDescent="0.2">
      <c r="A25" s="101"/>
      <c r="B25" s="114"/>
      <c r="C25" s="114"/>
      <c r="D25" s="114"/>
      <c r="E25" s="118" t="s">
        <v>204</v>
      </c>
      <c r="F25" s="114"/>
      <c r="G25" s="115"/>
    </row>
    <row r="26" spans="1:7" x14ac:dyDescent="0.2">
      <c r="A26" s="99" t="s">
        <v>205</v>
      </c>
      <c r="B26" s="114"/>
      <c r="C26" s="114"/>
      <c r="D26" s="114"/>
      <c r="E26" s="114" t="s">
        <v>206</v>
      </c>
      <c r="F26" s="114"/>
      <c r="G26" s="115"/>
    </row>
    <row r="27" spans="1:7" x14ac:dyDescent="0.2">
      <c r="A27" s="109" t="s">
        <v>247</v>
      </c>
      <c r="B27" s="114"/>
      <c r="C27" s="114"/>
      <c r="D27" s="114">
        <f>+'ΟΡΙΣΤΙΚΟ ΙΣΟΖΥΓΙΟ'!B15</f>
        <v>420000</v>
      </c>
      <c r="E27" s="114"/>
      <c r="F27" s="114"/>
      <c r="G27" s="115"/>
    </row>
    <row r="28" spans="1:7" x14ac:dyDescent="0.2">
      <c r="A28" s="108" t="s">
        <v>207</v>
      </c>
      <c r="B28" s="114"/>
      <c r="C28" s="114"/>
      <c r="D28" s="114"/>
      <c r="E28" s="114" t="s">
        <v>208</v>
      </c>
      <c r="F28" s="114"/>
      <c r="G28" s="115"/>
    </row>
    <row r="29" spans="1:7" x14ac:dyDescent="0.2">
      <c r="A29" s="108" t="s">
        <v>246</v>
      </c>
      <c r="B29" s="114">
        <f>+'ΟΡΙΣΤΙΚΟ ΙΣΟΖΥΓΙΟ'!B16</f>
        <v>723000</v>
      </c>
      <c r="C29" s="114"/>
      <c r="D29" s="114"/>
      <c r="E29" s="114"/>
      <c r="F29" s="114"/>
      <c r="G29" s="115"/>
    </row>
    <row r="30" spans="1:7" x14ac:dyDescent="0.2">
      <c r="A30" s="108" t="s">
        <v>248</v>
      </c>
      <c r="B30" s="114">
        <f>+'ΟΡΙΣΤΙΚΟ ΙΣΟΖΥΓΙΟ'!B17</f>
        <v>132000</v>
      </c>
      <c r="C30" s="114"/>
      <c r="D30" s="114"/>
      <c r="E30" s="114"/>
      <c r="F30" s="114"/>
      <c r="G30" s="115"/>
    </row>
    <row r="31" spans="1:7" x14ac:dyDescent="0.2">
      <c r="A31" s="101" t="s">
        <v>209</v>
      </c>
      <c r="B31" s="114"/>
      <c r="C31" s="114"/>
      <c r="D31" s="117"/>
      <c r="E31" s="114" t="s">
        <v>210</v>
      </c>
      <c r="F31" s="114"/>
      <c r="G31" s="116"/>
    </row>
    <row r="32" spans="1:7" ht="15" x14ac:dyDescent="0.35">
      <c r="A32" s="101" t="s">
        <v>211</v>
      </c>
      <c r="B32" s="114"/>
      <c r="C32" s="114"/>
      <c r="D32" s="120">
        <f>+B31+B30+B29</f>
        <v>855000</v>
      </c>
      <c r="E32" s="114" t="s">
        <v>212</v>
      </c>
      <c r="F32" s="114"/>
      <c r="G32" s="115">
        <f>SUM(G28:G31)</f>
        <v>0</v>
      </c>
    </row>
    <row r="33" spans="1:9" x14ac:dyDescent="0.2">
      <c r="A33" s="108" t="s">
        <v>213</v>
      </c>
      <c r="B33" s="114"/>
      <c r="C33" s="114"/>
      <c r="D33" s="114"/>
      <c r="E33" s="114"/>
      <c r="F33" s="114"/>
      <c r="G33" s="115"/>
    </row>
    <row r="34" spans="1:9" x14ac:dyDescent="0.2">
      <c r="A34" s="101" t="s">
        <v>214</v>
      </c>
      <c r="B34" s="114"/>
      <c r="C34" s="114"/>
      <c r="D34" s="114">
        <v>0</v>
      </c>
      <c r="E34" s="114" t="s">
        <v>215</v>
      </c>
      <c r="F34" s="114"/>
      <c r="G34" s="115"/>
    </row>
    <row r="35" spans="1:9" x14ac:dyDescent="0.2">
      <c r="A35" s="101" t="s">
        <v>216</v>
      </c>
      <c r="B35" s="114"/>
      <c r="C35" s="114"/>
      <c r="D35" s="117">
        <v>0</v>
      </c>
      <c r="E35" s="114" t="s">
        <v>217</v>
      </c>
      <c r="F35" s="114"/>
      <c r="G35" s="115">
        <f>+'ΟΡΙΣΤΙΚΟ ΙΣΟΖΥΓΙΟ'!C24</f>
        <v>908000</v>
      </c>
    </row>
    <row r="36" spans="1:9" ht="15" x14ac:dyDescent="0.35">
      <c r="A36" s="101"/>
      <c r="B36" s="114"/>
      <c r="C36" s="114"/>
      <c r="D36" s="120">
        <f>SUM(D34:D35)</f>
        <v>0</v>
      </c>
      <c r="E36" s="114" t="s">
        <v>218</v>
      </c>
      <c r="F36" s="114"/>
      <c r="G36" s="115">
        <f>+'ΟΡΙΣΤΙΚΟ ΙΣΟΖΥΓΙΟ'!C25</f>
        <v>493000</v>
      </c>
    </row>
    <row r="37" spans="1:9" ht="15" x14ac:dyDescent="0.35">
      <c r="A37" s="101"/>
      <c r="B37" s="114"/>
      <c r="C37" s="114"/>
      <c r="D37" s="120"/>
      <c r="E37" s="114" t="s">
        <v>250</v>
      </c>
      <c r="F37" s="114"/>
      <c r="G37" s="115">
        <f>+'ΟΡΙΣΤΙΚΟ ΙΣΟΖΥΓΙΟ'!C26</f>
        <v>52000</v>
      </c>
    </row>
    <row r="38" spans="1:9" x14ac:dyDescent="0.2">
      <c r="A38" s="108" t="s">
        <v>219</v>
      </c>
      <c r="B38" s="114"/>
      <c r="C38" s="114"/>
      <c r="D38" s="114"/>
      <c r="E38" s="114" t="s">
        <v>220</v>
      </c>
      <c r="F38" s="114"/>
      <c r="G38" s="115">
        <f>+'ΟΡΙΣΤΙΚΟ ΙΣΟΖΥΓΙΟ'!C27+'ΟΡΙΣΤΙΚΟ ΙΣΟΖΥΓΙΟ'!C28</f>
        <v>147000</v>
      </c>
    </row>
    <row r="39" spans="1:9" x14ac:dyDescent="0.2">
      <c r="A39" s="108"/>
      <c r="B39" s="114"/>
      <c r="C39" s="114"/>
      <c r="D39" s="114"/>
      <c r="E39" s="114" t="s">
        <v>249</v>
      </c>
      <c r="F39" s="114"/>
      <c r="G39" s="115">
        <f>+'ΟΡΙΣΤΙΚΟ ΙΣΟΖΥΓΙΟ'!C29</f>
        <v>32000</v>
      </c>
    </row>
    <row r="40" spans="1:9" ht="15" x14ac:dyDescent="0.35">
      <c r="A40" s="101" t="s">
        <v>221</v>
      </c>
      <c r="B40" s="114"/>
      <c r="C40" s="114"/>
      <c r="D40" s="114">
        <f>+'ΟΡΙΣΤΙΚΟ ΙΣΟΖΥΓΙΟ'!B19</f>
        <v>89000</v>
      </c>
      <c r="E40" s="114" t="s">
        <v>222</v>
      </c>
      <c r="F40" s="114"/>
      <c r="G40" s="124">
        <f>SUM(G35:G39)</f>
        <v>1632000</v>
      </c>
    </row>
    <row r="41" spans="1:9" ht="15" x14ac:dyDescent="0.35">
      <c r="A41" s="101" t="s">
        <v>223</v>
      </c>
      <c r="B41" s="114"/>
      <c r="C41" s="114"/>
      <c r="D41" s="123">
        <f>+'ΟΡΙΣΤΙΚΟ ΙΣΟΖΥΓΙΟ'!B18</f>
        <v>517000</v>
      </c>
      <c r="E41" s="114" t="s">
        <v>224</v>
      </c>
      <c r="F41" s="114"/>
      <c r="G41" s="124">
        <f>G32+G40</f>
        <v>1632000</v>
      </c>
    </row>
    <row r="42" spans="1:9" ht="15" x14ac:dyDescent="0.35">
      <c r="A42" s="101" t="s">
        <v>225</v>
      </c>
      <c r="B42" s="114"/>
      <c r="C42" s="114"/>
      <c r="D42" s="120">
        <f>+D41+D40</f>
        <v>606000</v>
      </c>
      <c r="E42" s="114"/>
      <c r="F42" s="114"/>
      <c r="G42" s="115"/>
    </row>
    <row r="43" spans="1:9" ht="15" x14ac:dyDescent="0.35">
      <c r="A43" s="101" t="s">
        <v>226</v>
      </c>
      <c r="B43" s="114"/>
      <c r="C43" s="114"/>
      <c r="D43" s="120">
        <f>+D42+D36+D35+D32+D27</f>
        <v>1881000</v>
      </c>
      <c r="E43" s="114"/>
      <c r="F43" s="114"/>
      <c r="G43" s="115"/>
    </row>
    <row r="44" spans="1:9" x14ac:dyDescent="0.2">
      <c r="A44" s="110" t="s">
        <v>251</v>
      </c>
      <c r="B44" s="114"/>
      <c r="C44" s="114"/>
      <c r="D44" s="114"/>
      <c r="E44" s="125" t="s">
        <v>254</v>
      </c>
      <c r="F44" s="114"/>
      <c r="G44" s="115"/>
    </row>
    <row r="45" spans="1:9" x14ac:dyDescent="0.2">
      <c r="A45" s="101" t="s">
        <v>252</v>
      </c>
      <c r="B45" s="114"/>
      <c r="C45" s="114"/>
      <c r="D45" s="114">
        <f>+ΚΑΘΟΛΙΚΟ!J86</f>
        <v>0</v>
      </c>
      <c r="E45" s="114" t="s">
        <v>255</v>
      </c>
      <c r="F45" s="114"/>
      <c r="G45" s="115">
        <f>+ΚΑΘΟΛΙΚΟ!B94</f>
        <v>0</v>
      </c>
    </row>
    <row r="46" spans="1:9" x14ac:dyDescent="0.2">
      <c r="A46" s="101" t="s">
        <v>253</v>
      </c>
      <c r="B46" s="114"/>
      <c r="C46" s="114"/>
      <c r="D46" s="114">
        <f>+ΚΑΘΟΛΙΚΟ!M86</f>
        <v>0</v>
      </c>
      <c r="E46" s="114" t="s">
        <v>256</v>
      </c>
      <c r="F46" s="114"/>
      <c r="G46" s="115">
        <f>+ΚΑΘΟΛΙΚΟ!E94</f>
        <v>0</v>
      </c>
    </row>
    <row r="47" spans="1:9" ht="13.5" thickBot="1" x14ac:dyDescent="0.25">
      <c r="A47" s="101" t="s">
        <v>258</v>
      </c>
      <c r="B47" s="114"/>
      <c r="C47" s="114"/>
      <c r="D47" s="127">
        <f>+D46+D45</f>
        <v>0</v>
      </c>
      <c r="E47" s="114" t="s">
        <v>258</v>
      </c>
      <c r="F47" s="114"/>
      <c r="G47" s="126">
        <f>+G46+G45</f>
        <v>0</v>
      </c>
    </row>
    <row r="48" spans="1:9" ht="15.75" thickTop="1" x14ac:dyDescent="0.35">
      <c r="A48" s="99" t="s">
        <v>227</v>
      </c>
      <c r="B48" s="118"/>
      <c r="C48" s="118"/>
      <c r="D48" s="128">
        <f>+D47+D43+D24+D8</f>
        <v>2469962.6351134712</v>
      </c>
      <c r="E48" s="118" t="s">
        <v>228</v>
      </c>
      <c r="F48" s="118"/>
      <c r="G48" s="129">
        <f>+G47+G41+G23+G22</f>
        <v>2469962.6351134712</v>
      </c>
      <c r="H48" s="75">
        <f>D48-G48</f>
        <v>0</v>
      </c>
      <c r="I48" s="75"/>
    </row>
    <row r="49" spans="1:16" x14ac:dyDescent="0.2">
      <c r="A49" s="103"/>
      <c r="B49" s="130"/>
      <c r="C49" s="130"/>
      <c r="D49" s="130">
        <f>D48-G48</f>
        <v>0</v>
      </c>
      <c r="E49" s="130"/>
      <c r="F49" s="130"/>
      <c r="G49" s="131"/>
    </row>
    <row r="50" spans="1:16" ht="16.5" customHeight="1" x14ac:dyDescent="0.2">
      <c r="A50" s="212" t="s">
        <v>264</v>
      </c>
      <c r="B50" s="213"/>
      <c r="C50" s="213"/>
      <c r="D50" s="214"/>
      <c r="E50" s="61"/>
      <c r="F50" s="62"/>
      <c r="G50" s="77"/>
      <c r="H50" s="77"/>
      <c r="I50" s="77"/>
      <c r="J50" s="77"/>
      <c r="K50" s="77"/>
      <c r="L50" s="78"/>
      <c r="M50" s="78"/>
      <c r="N50" s="78"/>
      <c r="O50" s="78"/>
      <c r="P50" s="78"/>
    </row>
    <row r="51" spans="1:16" s="78" customFormat="1" x14ac:dyDescent="0.2">
      <c r="A51" s="99"/>
      <c r="B51" s="215" t="s">
        <v>325</v>
      </c>
      <c r="C51" s="215"/>
      <c r="D51" s="216"/>
      <c r="E51" s="61"/>
      <c r="F51" s="62"/>
      <c r="G51" s="61"/>
      <c r="H51" s="61"/>
      <c r="I51" s="61"/>
      <c r="J51" s="61"/>
      <c r="K51" s="61"/>
      <c r="L51"/>
      <c r="M51"/>
      <c r="N51"/>
      <c r="O51"/>
      <c r="P51"/>
    </row>
    <row r="52" spans="1:16" x14ac:dyDescent="0.2">
      <c r="A52" s="99" t="s">
        <v>229</v>
      </c>
      <c r="D52" s="100"/>
      <c r="E52" s="61"/>
      <c r="F52" s="62"/>
      <c r="G52" s="61"/>
      <c r="I52" s="61"/>
      <c r="L52"/>
      <c r="M52"/>
      <c r="N52"/>
    </row>
    <row r="53" spans="1:16" x14ac:dyDescent="0.2">
      <c r="A53" s="101" t="s">
        <v>230</v>
      </c>
      <c r="C53" s="114"/>
      <c r="D53" s="115">
        <f>+ΚΑΘΟΛΙΚΟ!E68</f>
        <v>4151000</v>
      </c>
      <c r="E53" s="61"/>
      <c r="F53" s="62"/>
      <c r="G53" s="61"/>
      <c r="I53" s="61"/>
      <c r="L53"/>
      <c r="M53"/>
      <c r="N53"/>
    </row>
    <row r="54" spans="1:16" x14ac:dyDescent="0.2">
      <c r="A54" s="102" t="s">
        <v>231</v>
      </c>
      <c r="C54" s="114"/>
      <c r="D54" s="116">
        <f>+ΚΑΘΟΛΙΚΟ!G94</f>
        <v>3109999.9999999995</v>
      </c>
      <c r="E54" s="61"/>
      <c r="F54" s="62"/>
      <c r="G54" s="61"/>
      <c r="I54" s="61"/>
      <c r="L54"/>
      <c r="M54"/>
      <c r="N54"/>
    </row>
    <row r="55" spans="1:16" x14ac:dyDescent="0.2">
      <c r="A55" s="101" t="s">
        <v>232</v>
      </c>
      <c r="C55" s="114"/>
      <c r="D55" s="115">
        <f>+D53-D54</f>
        <v>1041000.0000000005</v>
      </c>
      <c r="E55" s="61"/>
      <c r="F55" s="62"/>
      <c r="G55" s="61"/>
      <c r="I55" s="61"/>
      <c r="L55"/>
      <c r="M55"/>
      <c r="N55"/>
    </row>
    <row r="56" spans="1:16" x14ac:dyDescent="0.2">
      <c r="A56" s="102" t="s">
        <v>233</v>
      </c>
      <c r="C56" s="114"/>
      <c r="D56" s="116">
        <f>'ΙΣΟΖΥΓΙΟ ΠΡΟΣΗΡΜΟΣΜΕΝΟ'!C40</f>
        <v>123000</v>
      </c>
      <c r="E56" s="61"/>
      <c r="F56" s="62"/>
      <c r="G56" s="61"/>
      <c r="I56" s="61"/>
      <c r="L56"/>
      <c r="M56"/>
      <c r="N56"/>
    </row>
    <row r="57" spans="1:16" x14ac:dyDescent="0.2">
      <c r="A57" s="101" t="s">
        <v>234</v>
      </c>
      <c r="C57" s="114"/>
      <c r="D57" s="115">
        <f>D55+D56</f>
        <v>1164000.0000000005</v>
      </c>
      <c r="E57" s="61"/>
      <c r="F57" s="62"/>
      <c r="G57" s="61"/>
      <c r="I57" s="61"/>
      <c r="L57"/>
      <c r="M57"/>
      <c r="N57"/>
    </row>
    <row r="58" spans="1:16" x14ac:dyDescent="0.2">
      <c r="A58" s="99" t="s">
        <v>235</v>
      </c>
      <c r="B58" s="79" t="e">
        <v>#VALUE!</v>
      </c>
      <c r="C58" s="114">
        <f>'ΙΣΟΖΥΓΙΟ ΠΡΟΣΗΡΜΟΣΜΕΝΟ'!B30+'ΙΣΟΖΥΓΙΟ ΠΡΟΣΗΡΜΟΣΜΕΝΟ'!B31+'ΙΣΟΖΥΓΙΟ ΠΡΟΣΗΡΜΟΣΜΕΝΟ'!B32+'ΙΣΟΖΥΓΙΟ ΠΡΟΣΗΡΜΟΣΜΕΝΟ'!B33+'ΙΣΟΖΥΓΙΟ ΠΡΟΣΗΡΜΟΣΜΕΝΟ'!B34+'ΙΣΟΖΥΓΙΟ ΠΡΟΣΗΡΜΟΣΜΕΝΟ'!B35+'ΙΣΟΖΥΓΙΟ ΠΡΟΣΗΡΜΟΣΜΕΝΟ'!B36+'ΙΣΟΖΥΓΙΟ ΠΡΟΣΗΡΜΟΣΜΕΝΟ'!B37+'ΙΣΟΖΥΓΙΟ ΠΡΟΣΗΡΜΟΣΜΕΝΟ'!B42+'ΙΣΟΖΥΓΙΟ ΠΡΟΣΗΡΜΟΣΜΕΝΟ'!B43+'ΙΣΟΖΥΓΙΟ ΠΡΟΣΗΡΜΟΣΜΕΝΟ'!B44+'ΙΣΟΖΥΓΙΟ ΠΡΟΣΗΡΜΟΣΜΕΝΟ'!B45+'ΙΣΟΖΥΓΙΟ ΠΡΟΣΗΡΜΟΣΜΕΝΟ'!B46</f>
        <v>997037.36488652905</v>
      </c>
      <c r="D58" s="115"/>
      <c r="E58" s="61"/>
      <c r="F58" s="62"/>
      <c r="G58" s="61"/>
      <c r="I58" s="61"/>
      <c r="L58"/>
      <c r="M58"/>
      <c r="N58"/>
    </row>
    <row r="59" spans="1:16" x14ac:dyDescent="0.2">
      <c r="A59" s="101"/>
      <c r="C59" s="117"/>
      <c r="D59" s="116">
        <f>SUM(C58:C59)</f>
        <v>997037.36488652905</v>
      </c>
      <c r="E59" s="61"/>
      <c r="F59" s="62"/>
      <c r="G59" s="61"/>
      <c r="I59" s="61"/>
      <c r="L59"/>
      <c r="M59"/>
      <c r="N59"/>
    </row>
    <row r="60" spans="1:16" x14ac:dyDescent="0.2">
      <c r="A60" s="101" t="s">
        <v>333</v>
      </c>
      <c r="C60" s="114"/>
      <c r="D60" s="115">
        <f>+D57-D59</f>
        <v>166962.63511347142</v>
      </c>
      <c r="E60" s="61"/>
      <c r="F60" s="62"/>
      <c r="G60" s="61"/>
      <c r="I60" s="61"/>
      <c r="L60"/>
      <c r="M60"/>
      <c r="N60"/>
    </row>
    <row r="61" spans="1:16" x14ac:dyDescent="0.2">
      <c r="A61" s="99" t="s">
        <v>262</v>
      </c>
      <c r="C61" s="117"/>
      <c r="D61" s="115"/>
      <c r="E61" s="61"/>
      <c r="F61" s="62"/>
      <c r="G61" s="61"/>
      <c r="I61" s="61"/>
      <c r="L61"/>
      <c r="M61"/>
      <c r="N61"/>
    </row>
    <row r="62" spans="1:16" x14ac:dyDescent="0.2">
      <c r="A62" s="101" t="s">
        <v>236</v>
      </c>
      <c r="C62" s="114"/>
      <c r="D62" s="115"/>
      <c r="E62" s="61"/>
      <c r="F62" s="62"/>
      <c r="G62" s="61"/>
      <c r="I62" s="61"/>
      <c r="L62"/>
      <c r="M62"/>
      <c r="N62"/>
    </row>
    <row r="63" spans="1:16" x14ac:dyDescent="0.2">
      <c r="A63" s="101" t="s">
        <v>237</v>
      </c>
      <c r="B63" s="73"/>
      <c r="C63" s="114">
        <f>'ΙΣΟΖΥΓΙΟ ΠΡΟΣΗΡΜΟΣΜΕΝΟ'!C41</f>
        <v>22000</v>
      </c>
      <c r="D63" s="115"/>
      <c r="E63" s="61"/>
      <c r="F63" s="62"/>
      <c r="G63" s="61"/>
      <c r="I63" s="61"/>
      <c r="L63"/>
      <c r="M63"/>
      <c r="N63"/>
    </row>
    <row r="64" spans="1:16" x14ac:dyDescent="0.2">
      <c r="A64" s="99" t="s">
        <v>238</v>
      </c>
      <c r="B64" s="73"/>
      <c r="C64" s="117">
        <f>'ΙΣΟΖΥΓΙΟ ΠΡΟΣΗΡΜΟΣΜΕΝΟ'!B38</f>
        <v>29000</v>
      </c>
      <c r="D64" s="116">
        <f>C63-C64</f>
        <v>-7000</v>
      </c>
      <c r="E64" s="61"/>
      <c r="F64" s="62"/>
      <c r="G64" s="61"/>
      <c r="I64" s="61"/>
      <c r="L64"/>
      <c r="M64"/>
      <c r="N64"/>
    </row>
    <row r="65" spans="1:14" x14ac:dyDescent="0.2">
      <c r="A65" s="101" t="s">
        <v>239</v>
      </c>
      <c r="C65" s="114"/>
      <c r="D65" s="115">
        <f>D60+D64</f>
        <v>159962.63511347142</v>
      </c>
      <c r="E65" s="61"/>
      <c r="F65" s="62"/>
      <c r="G65" s="61"/>
      <c r="I65" s="61"/>
      <c r="L65"/>
      <c r="M65"/>
      <c r="N65"/>
    </row>
    <row r="66" spans="1:14" x14ac:dyDescent="0.2">
      <c r="A66" s="101" t="s">
        <v>261</v>
      </c>
      <c r="C66" s="114"/>
      <c r="D66" s="115">
        <v>0</v>
      </c>
      <c r="E66" s="61"/>
      <c r="F66" s="62"/>
      <c r="G66" s="61"/>
      <c r="I66" s="61"/>
      <c r="L66"/>
      <c r="M66"/>
      <c r="N66"/>
    </row>
    <row r="67" spans="1:14" x14ac:dyDescent="0.2">
      <c r="A67" s="99" t="s">
        <v>162</v>
      </c>
      <c r="C67" s="114"/>
      <c r="D67" s="115"/>
      <c r="E67" s="61"/>
      <c r="F67" s="62"/>
      <c r="G67" s="61"/>
      <c r="I67" s="61"/>
      <c r="L67"/>
      <c r="M67"/>
      <c r="N67"/>
    </row>
    <row r="68" spans="1:14" x14ac:dyDescent="0.2">
      <c r="A68" s="101" t="s">
        <v>240</v>
      </c>
      <c r="C68" s="114"/>
      <c r="D68" s="115"/>
      <c r="E68" s="61"/>
      <c r="F68" s="62"/>
      <c r="G68" s="61"/>
      <c r="I68" s="61"/>
      <c r="L68"/>
      <c r="M68"/>
      <c r="N68"/>
    </row>
    <row r="69" spans="1:14" x14ac:dyDescent="0.2">
      <c r="A69" s="101" t="s">
        <v>241</v>
      </c>
      <c r="C69" s="117">
        <f>+C68</f>
        <v>0</v>
      </c>
      <c r="D69" s="116">
        <f>C68-C69</f>
        <v>0</v>
      </c>
      <c r="E69" s="61"/>
      <c r="F69" s="62"/>
      <c r="G69" s="61"/>
      <c r="I69" s="61"/>
      <c r="L69"/>
      <c r="M69"/>
      <c r="N69"/>
    </row>
    <row r="70" spans="1:14" s="78" customFormat="1" x14ac:dyDescent="0.2">
      <c r="A70" s="99" t="s">
        <v>242</v>
      </c>
      <c r="B70" s="74"/>
      <c r="C70" s="118"/>
      <c r="D70" s="119">
        <f>+D65+D66</f>
        <v>159962.63511347142</v>
      </c>
      <c r="E70" s="77"/>
      <c r="F70" s="75"/>
      <c r="G70" s="77"/>
      <c r="H70" s="77"/>
      <c r="I70" s="77"/>
      <c r="J70" s="77"/>
      <c r="K70" s="77"/>
    </row>
    <row r="71" spans="1:14" x14ac:dyDescent="0.2">
      <c r="A71" s="101"/>
      <c r="D71" s="100"/>
      <c r="E71" s="61"/>
      <c r="F71" s="62"/>
      <c r="G71" s="61"/>
      <c r="I71" s="61"/>
      <c r="L71"/>
      <c r="M71"/>
      <c r="N71"/>
    </row>
    <row r="72" spans="1:14" x14ac:dyDescent="0.2">
      <c r="A72" s="103"/>
      <c r="B72" s="76"/>
      <c r="C72" s="76"/>
      <c r="D72" s="104"/>
      <c r="E72" s="61"/>
      <c r="F72" s="62"/>
      <c r="G72" s="61"/>
      <c r="I72" s="61"/>
      <c r="L72"/>
      <c r="M72"/>
      <c r="N72"/>
    </row>
    <row r="73" spans="1:14" x14ac:dyDescent="0.2">
      <c r="L73" s="69"/>
    </row>
    <row r="81" ht="18.75" customHeight="1" x14ac:dyDescent="0.2"/>
  </sheetData>
  <mergeCells count="5">
    <mergeCell ref="A1:G1"/>
    <mergeCell ref="A50:D50"/>
    <mergeCell ref="B51:D51"/>
    <mergeCell ref="B3:D3"/>
    <mergeCell ref="F3:G3"/>
  </mergeCells>
  <conditionalFormatting sqref="B58">
    <cfRule type="cellIs" dxfId="2" priority="4" stopIfTrue="1" operator="between">
      <formula>0</formula>
      <formula>0</formula>
    </cfRule>
  </conditionalFormatting>
  <conditionalFormatting sqref="H48:I48">
    <cfRule type="cellIs" dxfId="1" priority="2" stopIfTrue="1" operator="between">
      <formula>-0.009</formula>
      <formula>0.009</formula>
    </cfRule>
    <cfRule type="cellIs" dxfId="0" priority="3" stopIfTrue="1" operator="notBetween">
      <formula>-0.009</formula>
      <formula>0.009</formula>
    </cfRule>
  </conditionalFormatting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9</vt:i4>
      </vt:variant>
      <vt:variant>
        <vt:lpstr>Καθορισμένες περιοχές</vt:lpstr>
      </vt:variant>
      <vt:variant>
        <vt:i4>9</vt:i4>
      </vt:variant>
    </vt:vector>
  </HeadingPairs>
  <TitlesOfParts>
    <vt:vector size="18" baseType="lpstr">
      <vt:lpstr>ΘΕΜΑΤΑ</vt:lpstr>
      <vt:lpstr>ΥΠΟΛΟΓΙΣΜΟΙ</vt:lpstr>
      <vt:lpstr>ΚΑΘΟΛΙΚΟ</vt:lpstr>
      <vt:lpstr>ΗΜΕΡΟΛΟΓΙΟ</vt:lpstr>
      <vt:lpstr>1 ΙΣΟΖΥΓΙΟ</vt:lpstr>
      <vt:lpstr>ΙΣΟΖΥΓΙΟ ΠΡΟΣΗΡΜΟΣΜΕΝΟ</vt:lpstr>
      <vt:lpstr>ΛΟΓΑΡΙΑΣΜΟΣ ΓΕΝΙΚΗΣ ΕΚΜΕΤΑΛΛΕΥΣ</vt:lpstr>
      <vt:lpstr>ΟΡΙΣΤΙΚΟ ΙΣΟΖΥΓΙΟ</vt:lpstr>
      <vt:lpstr>ΙΣΟΛΟΓΙΣΜΟΣ</vt:lpstr>
      <vt:lpstr>'1 ΙΣΟΖΥΓΙΟ'!Print_Area</vt:lpstr>
      <vt:lpstr>ΗΜΕΡΟΛΟΓΙΟ!Print_Area</vt:lpstr>
      <vt:lpstr>ΘΕΜΑΤΑ!Print_Area</vt:lpstr>
      <vt:lpstr>'ΙΣΟΖΥΓΙΟ ΠΡΟΣΗΡΜΟΣΜΕΝΟ'!Print_Area</vt:lpstr>
      <vt:lpstr>ΙΣΟΛΟΓΙΣΜΟΣ!Print_Area</vt:lpstr>
      <vt:lpstr>ΚΑΘΟΛΙΚΟ!Print_Area</vt:lpstr>
      <vt:lpstr>'ΛΟΓΑΡΙΑΣΜΟΣ ΓΕΝΙΚΗΣ ΕΚΜΕΤΑΛΛΕΥΣ'!Print_Area</vt:lpstr>
      <vt:lpstr>'ΟΡΙΣΤΙΚΟ ΙΣΟΖΥΓΙΟ'!Print_Area</vt:lpstr>
      <vt:lpstr>ΥΠΟΛΟΓΙΣΜΟΙ!Print_Area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b449</dc:creator>
  <cp:lastModifiedBy>Konstantinos Liapis</cp:lastModifiedBy>
  <cp:lastPrinted>2019-02-04T09:15:30Z</cp:lastPrinted>
  <dcterms:created xsi:type="dcterms:W3CDTF">2003-07-01T15:11:34Z</dcterms:created>
  <dcterms:modified xsi:type="dcterms:W3CDTF">2025-11-30T17:33:27Z</dcterms:modified>
</cp:coreProperties>
</file>